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Metadata/LabelInfo.xml" ContentType="application/vnd.ms-office.classificationlabels+xml"/>
  <Override PartName="/xl/persons/person.xml" ContentType="application/vnd.ms-excel.person+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mabasavp\Downloads\"/>
    </mc:Choice>
  </mc:AlternateContent>
  <bookViews>
    <workbookView xWindow="-110" yWindow="-110" windowWidth="23260" windowHeight="12460"/>
  </bookViews>
  <sheets>
    <sheet name="Preliminary and General" sheetId="10" r:id="rId1"/>
    <sheet name="Ablution Facilities" sheetId="11" r:id="rId2"/>
    <sheet name="Guard House" sheetId="12" r:id="rId3"/>
    <sheet name="Refurbishment of Ablution" sheetId="13" r:id="rId4"/>
    <sheet name="Sports Field" sheetId="1" r:id="rId5"/>
    <sheet name="Combi-Courts-6" sheetId="2" r:id="rId6"/>
    <sheet name="Water" sheetId="7" r:id="rId7"/>
    <sheet name="Sewer" sheetId="8" r:id="rId8"/>
    <sheet name="Fence" sheetId="6" r:id="rId9"/>
    <sheet name="Prov Sums" sheetId="3" r:id="rId10"/>
    <sheet name="Summary" sheetId="4" r:id="rId11"/>
    <sheet name="Tender Sum Form" sheetId="14" r:id="rId12"/>
  </sheets>
  <externalReferences>
    <externalReference r:id="rId13"/>
    <externalReference r:id="rId14"/>
    <externalReference r:id="rId15"/>
    <externalReference r:id="rId16"/>
  </externalReferences>
  <definedNames>
    <definedName name="__ENG1">[1]SUMMARY!$D$16</definedName>
    <definedName name="__ENG2">[1]SUMMARY!$D$17</definedName>
    <definedName name="_1">#REF!</definedName>
    <definedName name="_2">#REF!</definedName>
    <definedName name="_3">#REF!</definedName>
    <definedName name="_4">#REF!</definedName>
    <definedName name="_5">#REF!</definedName>
    <definedName name="_6">#REF!</definedName>
    <definedName name="_7">#REF!</definedName>
    <definedName name="_8">#REF!</definedName>
    <definedName name="_9">#REF!</definedName>
    <definedName name="_ENG1">[1]SUMMARY!$D$16</definedName>
    <definedName name="_ENG2">[1]SUMMARY!$D$17</definedName>
    <definedName name="_SEC1200">#REF!</definedName>
    <definedName name="ber">'[2]Estimated prices'!$D$15</definedName>
    <definedName name="BHDEV">[3]Sheet2!$G$15</definedName>
    <definedName name="BRe">#REF!</definedName>
    <definedName name="BRRT">#REF!</definedName>
    <definedName name="CE">#REF!</definedName>
    <definedName name="dere">[3]Sheet2!$G$13</definedName>
    <definedName name="eqe">'[2]Estimated prices'!$D$35</definedName>
    <definedName name="H">#REF!</definedName>
    <definedName name="Items_01">#REF!</definedName>
    <definedName name="L">#REF!</definedName>
    <definedName name="LB">#REF!</definedName>
    <definedName name="offad">[1]SUMMARY!$D$18</definedName>
    <definedName name="_xlnm.Print_Area" localSheetId="4">'Sports Field'!$A$1:$F$60</definedName>
    <definedName name="_xlnm.Print_Area" localSheetId="10">Summary!$A$1:$D$30</definedName>
    <definedName name="_xlnm.Print_Area" localSheetId="11">'Tender Sum Form'!$A$1:$D$21</definedName>
    <definedName name="_xlnm.Print_Area">'[4]Form 1'!$A$1:$L$56</definedName>
    <definedName name="_xlnm.Print_Titles">#REF!</definedName>
    <definedName name="ReB">#REF!</definedName>
    <definedName name="redr">'[2]Estimated prices'!$D$48</definedName>
    <definedName name="refurbBH">#REF!</definedName>
    <definedName name="ret">'[2]Estimated prices'!$D$19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3" i="7" l="1"/>
  <c r="F46" i="7"/>
  <c r="D14" i="1"/>
  <c r="F23" i="2"/>
  <c r="F491" i="13" l="1"/>
  <c r="C368" i="13"/>
  <c r="C370" i="13" s="1"/>
  <c r="C366" i="13"/>
  <c r="C215" i="13"/>
  <c r="C105" i="13"/>
  <c r="C107" i="13" s="1"/>
  <c r="C91" i="13"/>
  <c r="C60" i="13"/>
  <c r="C62" i="13" s="1"/>
  <c r="D17" i="1" l="1"/>
  <c r="D11" i="1"/>
  <c r="D23" i="1"/>
  <c r="D40" i="1"/>
  <c r="D37" i="1"/>
  <c r="D15" i="2"/>
  <c r="D20" i="2"/>
  <c r="D12" i="2"/>
  <c r="F50" i="8"/>
  <c r="F28" i="3" l="1"/>
  <c r="D30" i="3" s="1"/>
  <c r="C76" i="12"/>
  <c r="D59" i="12"/>
  <c r="D26" i="12"/>
  <c r="C16" i="12"/>
  <c r="F476" i="12"/>
  <c r="D317" i="12"/>
  <c r="C215" i="12"/>
  <c r="C152" i="12"/>
  <c r="F487" i="11"/>
  <c r="C366" i="11"/>
  <c r="C368" i="11" s="1"/>
  <c r="D323" i="11"/>
  <c r="C152" i="11"/>
  <c r="C215" i="11"/>
  <c r="D29" i="3" l="1"/>
  <c r="D54" i="12"/>
  <c r="D41" i="8"/>
  <c r="D42" i="8" s="1"/>
  <c r="D22" i="7"/>
  <c r="D33" i="7"/>
  <c r="D34" i="7" s="1"/>
  <c r="G54" i="10"/>
  <c r="E56" i="10" s="1"/>
  <c r="G48" i="10"/>
  <c r="E50" i="10" s="1"/>
  <c r="F44" i="10"/>
  <c r="G44" i="10" s="1"/>
  <c r="E46" i="10" s="1"/>
  <c r="D29" i="1"/>
  <c r="F13" i="3" l="1"/>
  <c r="F48" i="8"/>
  <c r="F17" i="6"/>
  <c r="F16" i="6"/>
  <c r="F15" i="6"/>
  <c r="F12" i="6"/>
  <c r="F23" i="3"/>
  <c r="D24" i="3" s="1"/>
  <c r="F18" i="3"/>
  <c r="D20" i="3" s="1"/>
  <c r="D15" i="3" l="1"/>
  <c r="D14" i="3"/>
  <c r="D25" i="3"/>
  <c r="D19" i="3"/>
  <c r="F43" i="1"/>
</calcChain>
</file>

<file path=xl/sharedStrings.xml><?xml version="1.0" encoding="utf-8"?>
<sst xmlns="http://schemas.openxmlformats.org/spreadsheetml/2006/main" count="1756" uniqueCount="590">
  <si>
    <t>ITEM NO</t>
  </si>
  <si>
    <t>DESCRIPTION</t>
  </si>
  <si>
    <t>UNIT</t>
  </si>
  <si>
    <t>QUANTITY</t>
  </si>
  <si>
    <t>RATE</t>
  </si>
  <si>
    <t>AMOUNT</t>
  </si>
  <si>
    <t>SECTION NO 5</t>
  </si>
  <si>
    <t>BILL NO. 1</t>
  </si>
  <si>
    <t>SPORTS FIELD</t>
  </si>
  <si>
    <t>SITE CLEARANCE ETC</t>
  </si>
  <si>
    <r>
      <t>m</t>
    </r>
    <r>
      <rPr>
        <sz val="10"/>
        <color theme="1"/>
        <rFont val="Aptos Narrow"/>
        <family val="2"/>
      </rPr>
      <t>²</t>
    </r>
  </si>
  <si>
    <t>BULK EXCAVATION, FILLING, ETC</t>
  </si>
  <si>
    <t>Stripping and removing, debrics, vegetation and any spoil materials including trees not exceeding 200mm girth, bush, etc</t>
  </si>
  <si>
    <t>Excavatein all materials and use for embankment or fill or dispose as ordered</t>
  </si>
  <si>
    <r>
      <t>m</t>
    </r>
    <r>
      <rPr>
        <sz val="10"/>
        <color theme="1"/>
        <rFont val="Aptos Narrow"/>
        <family val="2"/>
      </rPr>
      <t>³</t>
    </r>
  </si>
  <si>
    <t>Compaction of surfaces</t>
  </si>
  <si>
    <t>Soil poisoning and insecticide</t>
  </si>
  <si>
    <t>Apply emeregent and pre-emergent weed-killer over compacted</t>
  </si>
  <si>
    <t>Prescribed density tests on filling</t>
  </si>
  <si>
    <t>Drainage</t>
  </si>
  <si>
    <t>Supply, lay and bed pipes complete with couplings</t>
  </si>
  <si>
    <t>Form a bidim lined, compacted sub-soil drain with slotted PVC drainpipe- 500mm wide x 500mm deep</t>
  </si>
  <si>
    <t>Synthetic turf playing surface</t>
  </si>
  <si>
    <t>Base Course</t>
  </si>
  <si>
    <t>Excavate ground to appropriate fall at 500mm wide x 500mm deep around the sportsfield</t>
  </si>
  <si>
    <t>Artificial Grass Playing Surface</t>
  </si>
  <si>
    <t>Line Markings</t>
  </si>
  <si>
    <t>As per FIFA regulation for FUTSAL line markings.</t>
  </si>
  <si>
    <t>Accessories</t>
  </si>
  <si>
    <t>Fencing</t>
  </si>
  <si>
    <t>No</t>
  </si>
  <si>
    <t>m</t>
  </si>
  <si>
    <t>Item</t>
  </si>
  <si>
    <t>SECTION NO 6</t>
  </si>
  <si>
    <t>Site clearance, etc</t>
  </si>
  <si>
    <t>Stripping and removing, debris, vegetation and any spoil materials including trees not exceeding 200mm girth, bush, etc</t>
  </si>
  <si>
    <t>20MPa/19mm concrete</t>
  </si>
  <si>
    <t>Precast concrete kerbs:</t>
  </si>
  <si>
    <t>Wire Mesh</t>
  </si>
  <si>
    <t>Sum</t>
  </si>
  <si>
    <t>Set of Tennis Court poles with Net</t>
  </si>
  <si>
    <t>Set of Netball Poles, with ring and Net.</t>
  </si>
  <si>
    <t>Set of Basketball Hoops</t>
  </si>
  <si>
    <t>Set of Volleyball Poles with Net</t>
  </si>
  <si>
    <t>Multi-purpose court painting</t>
  </si>
  <si>
    <t>Permanent line markings with white synthetic turf as per greenfields requirements for fitting.</t>
  </si>
  <si>
    <t>BILL NO 1</t>
  </si>
  <si>
    <t>PROVISIONAL SUMS</t>
  </si>
  <si>
    <t>PROVISIONAL AMOUNTS</t>
  </si>
  <si>
    <t>Allow for profit if required</t>
  </si>
  <si>
    <t>%</t>
  </si>
  <si>
    <t>Allow for general attendance if required</t>
  </si>
  <si>
    <t>Signage and Nameplates</t>
  </si>
  <si>
    <t>Community Liaison Officer</t>
  </si>
  <si>
    <t>Groundwater Source Development</t>
  </si>
  <si>
    <t>FINAL SUMMARY</t>
  </si>
  <si>
    <t>Preliminaries and General Items</t>
  </si>
  <si>
    <t>ADD VALUE ADDED TAX @ 15%</t>
  </si>
  <si>
    <t>SECTION</t>
  </si>
  <si>
    <t>Provisional amount of R20 000.00 (Twenty Thousand Rand) for supply and installation of facility sign boards and building name plates</t>
  </si>
  <si>
    <t>t</t>
  </si>
  <si>
    <t>FENCING</t>
  </si>
  <si>
    <t>Risk of collapse of excavations</t>
  </si>
  <si>
    <t>Gates</t>
  </si>
  <si>
    <t>m³</t>
  </si>
  <si>
    <t>SECTION NO 7</t>
  </si>
  <si>
    <t>WATER SUPPLY</t>
  </si>
  <si>
    <t>Steel sectional water tanks</t>
  </si>
  <si>
    <t>Tanks shall comply with SABS CKS 114</t>
  </si>
  <si>
    <t>EARTHWORKS (PIPE TRENCHES)</t>
  </si>
  <si>
    <t>Excavation in earth not exceeding 2m deep</t>
  </si>
  <si>
    <t>Pipe Trenches</t>
  </si>
  <si>
    <t>Extra-over excavation above for:</t>
  </si>
  <si>
    <t>Soft rock excavation</t>
  </si>
  <si>
    <t>Hard rock excavation</t>
  </si>
  <si>
    <t>Extra over all excavations for carting away</t>
  </si>
  <si>
    <t>Surplus material from trench excavations to a dumping site to be located by the Contractor</t>
  </si>
  <si>
    <t>MEDIUM PRESSURE PIPELINES</t>
  </si>
  <si>
    <t>50mm diameter uPVC Class 9 pipes</t>
  </si>
  <si>
    <t>32mm Diameter pipes laid in and including trenches not exceeding 1m deep, including thrust blocks</t>
  </si>
  <si>
    <t>Class 6 uPVC pipes with spigot and socket with rubber ring joint including excavation in earth, bedding, backfilling and compaction and disposal of surplus material</t>
  </si>
  <si>
    <t>BEDDING (PIPES)</t>
  </si>
  <si>
    <t>Provision of Bedding from Trench Excavation</t>
  </si>
  <si>
    <t>Selected granular material</t>
  </si>
  <si>
    <t>Selected fill material</t>
  </si>
  <si>
    <t>ELEVATED WATER TANK PLUS STAND</t>
  </si>
  <si>
    <t>Supply, deliver and Install 60kL Abeco tank on 10m high Galvanised tower</t>
  </si>
  <si>
    <t>Provision for Supply and installation of Pressure Pump</t>
  </si>
  <si>
    <t>PUMP CHAMBER</t>
  </si>
  <si>
    <t>Construction of precast concrete pump chamber as per drawing …</t>
  </si>
  <si>
    <t>TESTING</t>
  </si>
  <si>
    <t>Testing water pipe system</t>
  </si>
  <si>
    <t>DRINKING FOUNTAINS</t>
  </si>
  <si>
    <t>BILL NO. 2</t>
  </si>
  <si>
    <t>SEWER RETICULATION</t>
  </si>
  <si>
    <t>Up to 1.5m</t>
  </si>
  <si>
    <t>Over 1.5m up to 2.5m</t>
  </si>
  <si>
    <t>Extra-over excavation for:</t>
  </si>
  <si>
    <t>Surplus material from trench excavations to a dumping site to belocated by the Contractor</t>
  </si>
  <si>
    <t>SEWERS</t>
  </si>
  <si>
    <t>110mm dia.</t>
  </si>
  <si>
    <t>Supply, lay, joint, bed and test 400KPa Main core uPVC sewer pipes manufactured to SABS 1601</t>
  </si>
  <si>
    <t>Extra -over uPVC pipe for specials</t>
  </si>
  <si>
    <t>110mm 90 degree plain bend</t>
  </si>
  <si>
    <t>160mm 90 degree plain bend</t>
  </si>
  <si>
    <t>110mm 45 degree plain junction</t>
  </si>
  <si>
    <t>110mm 45 degree plain bend</t>
  </si>
  <si>
    <t>160mm 45 degree plain bend</t>
  </si>
  <si>
    <t>160mm 45 degree plain junction</t>
  </si>
  <si>
    <t>MANHOLES</t>
  </si>
  <si>
    <t>1000mm diameter Manholes</t>
  </si>
  <si>
    <t>up to 1.5m</t>
  </si>
  <si>
    <t>over 1.5m up to 2.0m</t>
  </si>
  <si>
    <t>BEDDING AND BACKFILLING (PIPES)</t>
  </si>
  <si>
    <t>Septic Tank</t>
  </si>
  <si>
    <t>Testing drainage pipe system</t>
  </si>
  <si>
    <t>Soccer Goal Posts 76mm x 76mm x 2mm wall thickness @ 7,34 meter wide x 2,44 meter high and 0,5 meter deep</t>
  </si>
  <si>
    <t>GUARD HOUSE</t>
  </si>
  <si>
    <t>FOUNDATIONS (PROVISIONAL)</t>
  </si>
  <si>
    <t>EXCAVATION, FILLING, ETC</t>
  </si>
  <si>
    <t>Trenches</t>
  </si>
  <si>
    <t>Extra over trench and hole excavations in earth for excavation in</t>
  </si>
  <si>
    <t>Soft rock</t>
  </si>
  <si>
    <t>Hard rock</t>
  </si>
  <si>
    <t>Surplus material from excavations on site to a dumping site to be located by the contractor</t>
  </si>
  <si>
    <t>Sides of trench and hole excavations not exceeding 1,5m deep</t>
  </si>
  <si>
    <t>Keeping excavations free of water</t>
  </si>
  <si>
    <t>Under floors, steps, paving, etc</t>
  </si>
  <si>
    <t>Earth filling obtained from the excavations and/or prescribed stockpiles on site including compacted to 93% Mod AASHTO density</t>
  </si>
  <si>
    <t>Backfilling to trenches, holes, etc</t>
  </si>
  <si>
    <t>Compaction of ground surface under floors etc including scarifying for a depth of 150mm, breaking down oversize material, adding suitable material where necessary and compacting to 93% Maximum Dry Density</t>
  </si>
  <si>
    <t>Ditto, but under aprons, etc.</t>
  </si>
  <si>
    <t>Modified AASHTO Density test</t>
  </si>
  <si>
    <t>SOIL POISONING</t>
  </si>
  <si>
    <t>Under aprons</t>
  </si>
  <si>
    <t>To bottoms and sides of trenches etc</t>
  </si>
  <si>
    <t>Under floors etc including forming and poisoning shallow furrows against foundation walls etc, filling in furrows and ramming</t>
  </si>
  <si>
    <t>REINFORCED CONCRETE CAST AGAINST EXCAVATED SURFACES</t>
  </si>
  <si>
    <t>Hand mixing of concrete will not be allowed</t>
  </si>
  <si>
    <t>25MPa/19mm concrete</t>
  </si>
  <si>
    <t>Note: Unless otherwise stated herein, all items in this bill shall be deemed to fall into Work Group No110 for CPAP formula purposes.</t>
  </si>
  <si>
    <t>REINFORCEMENT</t>
  </si>
  <si>
    <t>Mild steel reinforcement to structural concrete work</t>
  </si>
  <si>
    <t>10mm Diameter bars</t>
  </si>
  <si>
    <t>High tensile steel reinforcement to structural concrete work</t>
  </si>
  <si>
    <t>12mm Diameter bars</t>
  </si>
  <si>
    <t>TEST CUBES</t>
  </si>
  <si>
    <t>Allow for preparing asetofthreeconcretestrengthtestcubes,eachsize150x150x150mm,sendingthemtoanapprovedTestingLaboratoryfortestingandpayingallchargesinconnectiontherewith(one block to be tested after 7 days).</t>
  </si>
  <si>
    <t>Rate Only</t>
  </si>
  <si>
    <t>BRICKWORK IN FOUNDATIONS</t>
  </si>
  <si>
    <t>Brickwork of NFP bricks in class II mortar</t>
  </si>
  <si>
    <t>One brick walls</t>
  </si>
  <si>
    <t>BRICKWORK SUNDRIES</t>
  </si>
  <si>
    <t>Brickwork reinforcement</t>
  </si>
  <si>
    <t>150mm Wide reinforcement built in horizontally</t>
  </si>
  <si>
    <t>sets</t>
  </si>
  <si>
    <t>FACE BRICKWORK</t>
  </si>
  <si>
    <t>Cuttingoffacebricks:Allcuttingtofacebricksmustbedonebyfacebrick cutting saw</t>
  </si>
  <si>
    <t>Extra over brickwork for face brickwork</t>
  </si>
  <si>
    <t>Facebricks (purchase price of R4500,00/1000 bricks delivered to site excluding VAT) pointed with recessed horizontal and vertical joints.</t>
  </si>
  <si>
    <t>Bricks shall be ordered timeously to obtain uniformity in size and colour.</t>
  </si>
  <si>
    <t>Descriptions of recessed pointing to fair facebrick work and facebrick work shall be deemed to include square recessed, hollow recessed, weathered pointing, etc.</t>
  </si>
  <si>
    <t>BILL NO.2</t>
  </si>
  <si>
    <t>CONCRETE, FORMWORK AND REINFORCEMENT</t>
  </si>
  <si>
    <t>UNREINFORCED CONCRETE</t>
  </si>
  <si>
    <t>Aprons cast in panels</t>
  </si>
  <si>
    <t>REINFORCED CONCRETE</t>
  </si>
  <si>
    <t>Surface beds cast in panels on waterproofing.</t>
  </si>
  <si>
    <t>CONCRETE SUNDRIES</t>
  </si>
  <si>
    <t>Finishing top surfaces of concrete smooth with a steel trowel</t>
  </si>
  <si>
    <t>Surface beds, slabs, etc</t>
  </si>
  <si>
    <t>Allow for preparing a set of three concrete strength test cubes, each size 150x150x150mm, sending them to an approved Testing Laboratory for testing and paying all charges in connection therewith.</t>
  </si>
  <si>
    <t>Finishing top surfaces of concrete smooth with a wood trowel</t>
  </si>
  <si>
    <t>Aprons to falls</t>
  </si>
  <si>
    <t>ROUGH FORMWORK (DEGREE OF ACCURACY III)</t>
  </si>
  <si>
    <t>Rough formwork to sides:</t>
  </si>
  <si>
    <t>Edges, risers, etc. not exceeding 300mm high or wide</t>
  </si>
  <si>
    <t>MOVEMENT JOINTS ETC</t>
  </si>
  <si>
    <t>Expansionjointswithbitumenimpregnatedsoftboardbetweenvertical concrete and brick surfaces</t>
  </si>
  <si>
    <t>12mm Joints not exceeding 300mm high (Provisional)</t>
  </si>
  <si>
    <t>Saw cut</t>
  </si>
  <si>
    <t>4 x 30mm Deep saw cut joint in concrete floor</t>
  </si>
  <si>
    <t>Mesh reinforcement:</t>
  </si>
  <si>
    <t>BILL NO. 3</t>
  </si>
  <si>
    <t>MASONRY</t>
  </si>
  <si>
    <t>SUPERSTRUCTURE</t>
  </si>
  <si>
    <t>Reinforced precast concrete lintels</t>
  </si>
  <si>
    <t>75mm Wide reinforcement built in horizontally</t>
  </si>
  <si>
    <t>Standard 110mm wide x75mm high approved reinforced precast concrete lintel not exceeding 3m long, with ends built into brickwork in cement mortar including propping</t>
  </si>
  <si>
    <t>Galvanised wire ties etc</t>
  </si>
  <si>
    <t>1,6mm Thick galvanised roof tie, 32mm wide, 1.2m girth bent double zig-zag, with one end built into brickwork minimum 6 courses deep and other end wrapped overtimber truss and fixed with four gavanised nails, 40mm long.</t>
  </si>
  <si>
    <t>FIBRE-CEMENT WINDOW SILLS</t>
  </si>
  <si>
    <t>14 x 150mm Wide sills set flat and slightly projecting</t>
  </si>
  <si>
    <t>Natural grey sills in single lengths bedded in cement mortar, including metal fixing lugs, etc</t>
  </si>
  <si>
    <t>BILL NO. 4</t>
  </si>
  <si>
    <t>WATERPROOFING</t>
  </si>
  <si>
    <t>DAMP PROOFING</t>
  </si>
  <si>
    <t>Horizontally in walls</t>
  </si>
  <si>
    <t>Note: Unless otherwise stated herein, all items in this bill shall be deemed to fall into Work Group No.120 for CPAP formula purposes.</t>
  </si>
  <si>
    <t>One layer 250 micron "Gunplas USB Green" polyethylene waterproofing:</t>
  </si>
  <si>
    <t>On compacted earth under concrete surface beds, lapped 150mm and sealed at all joints (measured net).</t>
  </si>
  <si>
    <t>One layer 375 micron embossed "Gunplas Brikgrip" polyethylene damp proof course fixed with approved adhesive:</t>
  </si>
  <si>
    <t>Vertically in walls</t>
  </si>
  <si>
    <t>BILL NO. 5</t>
  </si>
  <si>
    <t>ROOF COVERINGS ETC</t>
  </si>
  <si>
    <t>NOTE: Tenderers are advised to study the "Model Preambles for Trades (1999 edition) published by the Association of South African Quantity Sureveyors before pricing this bill</t>
  </si>
  <si>
    <t>PROFILED METAL SHEETING AND ACCESSORIES</t>
  </si>
  <si>
    <t>Roof covering with pitch not exceeding 25 degrees</t>
  </si>
  <si>
    <t>Note The Contractor is to submit and handover to the Representative/Agent a certificate signed by the merchant, stating that the galvanised roof covering supplied complies with the required thickness specified The Contractor is to supply and handover to the Representative/Agent by completion a written gaurantee, stating that all the roofswithsheets and accessories to be waterproof for a minimum period of one year, calculated from the final delivery date</t>
  </si>
  <si>
    <t>Barge flashing 375mm girth</t>
  </si>
  <si>
    <t>ROOF INSULATION</t>
  </si>
  <si>
    <t>Insulation laid out over rafters (at approximately 1200mm centres) and fixed concurrent with tiling battens, purlins, etc</t>
  </si>
  <si>
    <t>Sisalation 410 housing grade glass fibre reinforced aluminium foil bonded insulation</t>
  </si>
  <si>
    <t>BILL NO. 6</t>
  </si>
  <si>
    <t>CEILINGS, PARTITIONS AND ACCESS FLOORING</t>
  </si>
  <si>
    <t>CEILING CONSTRUCTION, CORNICES, ETC.</t>
  </si>
  <si>
    <t>Insulation</t>
  </si>
  <si>
    <t>50mm glass fibre insulation blanket to manufacturer's specification, laid on ceiling.</t>
  </si>
  <si>
    <t>Wrought meranti</t>
  </si>
  <si>
    <t>19 x 76mm Cornices nailed</t>
  </si>
  <si>
    <t>NAILED UP AND SCREWED UP CEILINGS</t>
  </si>
  <si>
    <t>Ceilings including 38x38mm brandering at 90 deg to trusses at maximum centres of 400mm by 32mm long galvanised nails.</t>
  </si>
  <si>
    <t>BILL NO. 7</t>
  </si>
  <si>
    <t>CARPENTRY AND JOINERY</t>
  </si>
  <si>
    <t>DOORS,ETC</t>
  </si>
  <si>
    <t>Extra over ceiling for opening for 610x610mm trap door of 50x76mm wrought softwood rebated framing with one 38x38mm sawn softwood crossbrander covered with ceiling board and fitted flushing opening</t>
  </si>
  <si>
    <t>BILL NO. 8</t>
  </si>
  <si>
    <t>IRONMONGERY</t>
  </si>
  <si>
    <t>CATCHES, CABIN HOOKS, ETC</t>
  </si>
  <si>
    <t>In accordance with "Approved" catalogue</t>
  </si>
  <si>
    <t>75mm cabin hook and eye</t>
  </si>
  <si>
    <t>LOCKS</t>
  </si>
  <si>
    <t>Unless otherwise described locks shall have two keys each</t>
  </si>
  <si>
    <t>EN-SUITE LOCKS</t>
  </si>
  <si>
    <t>The following locks are to be suitable for master key operation</t>
  </si>
  <si>
    <t>100mm padlock, with two keys</t>
  </si>
  <si>
    <t>four-lever lockset with striking plate fixed to metal, and two keys</t>
  </si>
  <si>
    <t>HANDLES</t>
  </si>
  <si>
    <t>In accordance with approved catalogue</t>
  </si>
  <si>
    <t>Install chrome plated pair of handles</t>
  </si>
  <si>
    <t>LETTERS, NAME PLATES, ETC</t>
  </si>
  <si>
    <t>Approved 150 x 150 x 3mm thick PVC standard safety signage</t>
  </si>
  <si>
    <t>Fire extinguisher sign plugged</t>
  </si>
  <si>
    <t>HINGES, BOLTS, ETC</t>
  </si>
  <si>
    <t>100mm hinges</t>
  </si>
  <si>
    <t>160mm Stainless steel flush bolt. (Provisional)</t>
  </si>
  <si>
    <t>BATHROOM FITTINGS</t>
  </si>
  <si>
    <t>Approved</t>
  </si>
  <si>
    <t>Polishedstainlesssteelsingletowelrail,size900x55mmdeepplugged and screwed to wall with stainless steel screws</t>
  </si>
  <si>
    <t>Polishedstainlesssteeldoublearmsoaprack,size163x100mmdeepplugged and screwed to wall with stainless steel screws</t>
  </si>
  <si>
    <t>Sparerollandlockablesteeltoilettissuedipenser,sizesuitableforthreetissues,pluggedandscrewedtowallwithstainlesssteelscrews.(Provisional)</t>
  </si>
  <si>
    <t>Wallbinplastic40Litrecapacity,pluggedandscrewedtowallwithstainless steel screws</t>
  </si>
  <si>
    <t>Sundries</t>
  </si>
  <si>
    <t>Stainless half-round door stop screw and plug to floor.</t>
  </si>
  <si>
    <t>38mmdiameterrubberdoor-stopscrewedandplugedtowall/floor.(Provisional)</t>
  </si>
  <si>
    <t>BILL NO. 9</t>
  </si>
  <si>
    <t>METALWORK</t>
  </si>
  <si>
    <t>WELDED SCREENS, GATES, ETC</t>
  </si>
  <si>
    <t>The following in framed and welded mild steel security gates and fixing in position complete</t>
  </si>
  <si>
    <t>Single gate and frame 1x2032mm high of 25x25x2m hollow section frame an 25x25x2mm hollow section horizontal middle rail filled in with 12x12mm square section vertical rails at 75mm centre sand fitted with a pair of suitable hinges welded to frame of 25x25x2mm hollow section welded frame bolted to brickwork, by specialist.</t>
  </si>
  <si>
    <t>PRESSED STEEL DOOR FRAMES</t>
  </si>
  <si>
    <t>Frame for door 815 x 2032mm high</t>
  </si>
  <si>
    <t>1,2mm Thick single rebated door frame suitable for 115mm brickwall</t>
  </si>
  <si>
    <t>Frame for door 915 x 2032mm high</t>
  </si>
  <si>
    <t>1,2mm Thick single rebated door frame suitable for 230mm brickwall</t>
  </si>
  <si>
    <t>BILL NO. 10</t>
  </si>
  <si>
    <t>PLASTERING</t>
  </si>
  <si>
    <t>SUPPLEMENTARY PREAMBLES</t>
  </si>
  <si>
    <t>SCREEDS</t>
  </si>
  <si>
    <t>Screeds on concrete</t>
  </si>
  <si>
    <t>30mm Thick on floors and landings</t>
  </si>
  <si>
    <t>BILL NO. 11</t>
  </si>
  <si>
    <t>TILING</t>
  </si>
  <si>
    <t>WALL TILES</t>
  </si>
  <si>
    <t>To walls</t>
  </si>
  <si>
    <t>Skirting formed of ceramic tile cut to 300 x 100mm high</t>
  </si>
  <si>
    <t>BILL NO. 12</t>
  </si>
  <si>
    <t>PLUMBING (PROVISIONAL))</t>
  </si>
  <si>
    <t>SOIL DRAINAGE</t>
  </si>
  <si>
    <t>uPVCwastewaterpipesincludingshortlengths,cutting,etcandjointed in accordance with the manufacturer's instruction</t>
  </si>
  <si>
    <t>Vertical fixed to wall :</t>
  </si>
  <si>
    <t>40mm pipe</t>
  </si>
  <si>
    <t>110mm pipe</t>
  </si>
  <si>
    <t>Chased into wall and concrete : Horizontal</t>
  </si>
  <si>
    <t>Extra over PVC pipes for</t>
  </si>
  <si>
    <t>PVC waste water pipes including short lengths, cutting, etc and jointed in accordance with the manufacturer's instruction and including excavation not exceeding 1,5m, risk of collapse, soilpoisoning, backfilling.</t>
  </si>
  <si>
    <t>uPVC waste water pipes including short lengths, cutting, etc and jointed in accordance with the manufacturer's instruction</t>
  </si>
  <si>
    <t>Pan connector</t>
  </si>
  <si>
    <t>110mm Stop End</t>
  </si>
  <si>
    <t>110mm bend</t>
  </si>
  <si>
    <t>Roding Eye Y-junction and uPVC cover screwed on.</t>
  </si>
  <si>
    <t>40 x 110mm Reducing Junction</t>
  </si>
  <si>
    <t>110mm Y-Junction</t>
  </si>
  <si>
    <t>Gulleys</t>
  </si>
  <si>
    <t>100mm Gulley trap, including head and U-PVC circular head and grating, excavation not exceeding 2mm deep</t>
  </si>
  <si>
    <t>SLEEVES, ETC</t>
  </si>
  <si>
    <t>110mm PVC sleeve pipe and excavations not exceeding 1.5m deep, risk of collapse, backfilling, scattering available, etc.</t>
  </si>
  <si>
    <t>SANITARY FITTINGS</t>
  </si>
  <si>
    <t>Basin, size 585x435mm plugged and screwed to walls with two screws including chromium plated caps and sealed with silicone sealant where basin meets wall.</t>
  </si>
  <si>
    <t>Water-closet, back to wall wash down suite comprising 90 degrees outlet closed rimback inlet pan and concealed flushing valve (elsewhere) including lid and fitments with seat.</t>
  </si>
  <si>
    <t>TRAPS, ETC</t>
  </si>
  <si>
    <t>Basin waste, 40mm outlet and back-nut, plug and chain , un-slotted</t>
  </si>
  <si>
    <t>Basin bottle-trap and arm, 40mm chromium plated</t>
  </si>
  <si>
    <t>SANITARY PIPEWORK</t>
  </si>
  <si>
    <t>Horizontal fxed to wall:</t>
  </si>
  <si>
    <t>110mm Pipe</t>
  </si>
  <si>
    <t>40mm Pipes fixed to walls or slabs</t>
  </si>
  <si>
    <t>40mm T-joint</t>
  </si>
  <si>
    <t>110mm Pipes fixed to walls</t>
  </si>
  <si>
    <t>Extra over for</t>
  </si>
  <si>
    <t>40mm Inspection Eye Bend</t>
  </si>
  <si>
    <t>110mm Vent Horn Bend</t>
  </si>
  <si>
    <t>Allow for the test of the complete sanitary pipework</t>
  </si>
  <si>
    <t>Class 0</t>
  </si>
  <si>
    <t>15mm Pipes and fixing in and including chase in brick work</t>
  </si>
  <si>
    <t>Hard drawn copper tube water pipes with capillary type copper tube fittings, including short lengths, cutting, plain sockets and jointing</t>
  </si>
  <si>
    <t>22mm Pipe</t>
  </si>
  <si>
    <t>Class 2</t>
  </si>
  <si>
    <t>Extra over copper pipes for capillary fittings</t>
  </si>
  <si>
    <t>15mm Fittings</t>
  </si>
  <si>
    <t>22mm Fittings</t>
  </si>
  <si>
    <t>Flexible service pipes</t>
  </si>
  <si>
    <t>Flexiblehose, 15mm braided service pipe 380mm girth including two chromium plated screw caps and linings complete</t>
  </si>
  <si>
    <t>Flexiblehose, 15mm braided service pipe 150mm girth including two chromium plated screw caps and linings complete</t>
  </si>
  <si>
    <t>Extra over excavation in earth for pipe trenches, chambers, etc for excavation in soft rock</t>
  </si>
  <si>
    <t>400 x 400mm Inspection chamber 100mm deep internally</t>
  </si>
  <si>
    <t>Brick inspection chambers including benching (covers and channels elsewhere)</t>
  </si>
  <si>
    <t>Cast iron covers etc</t>
  </si>
  <si>
    <t>265 x 265mm seal manhole cover and frame</t>
  </si>
  <si>
    <t>Galvanised steel pipes with screwed and socketed joints</t>
  </si>
  <si>
    <t>22mm Pipes</t>
  </si>
  <si>
    <t>Extra over galvanised steel pipes with screwed and socketed joints for brass fittings</t>
  </si>
  <si>
    <t>TAPS, VALVES, ETC</t>
  </si>
  <si>
    <t>22mm Brass hose bib-tap</t>
  </si>
  <si>
    <t>Brass valves, taps, etc. including joints to copper pipes and/orfittings</t>
  </si>
  <si>
    <t>15mm brass in-line strainer</t>
  </si>
  <si>
    <t>15mm Ball-o-stop valve</t>
  </si>
  <si>
    <t>20mm Fullway ball cock with plastic coated mild steel lever handle</t>
  </si>
  <si>
    <t>Inlet and Outlet pressure control valve 2500/400KPa</t>
  </si>
  <si>
    <t>Pillar tap, push-button 15mm chrome plated, with aerator for indicating hot/cold.</t>
  </si>
  <si>
    <t>Chromium plated valves, taps, etc. including joints to copper pipes and/or fittings</t>
  </si>
  <si>
    <t>Angle valve, 15mm chromium plated</t>
  </si>
  <si>
    <t>Sundry</t>
  </si>
  <si>
    <t>Excavation in earth not exceeding 1m deep for pipe trenches, including risk of collapse, bedding, and backfilling</t>
  </si>
  <si>
    <t>Flush valves, etc</t>
  </si>
  <si>
    <t>Flushvalve, 20mm rough brass concealed Water-Closetstandardwithverticalbrassandhorizontalchromeplatedbackentryflushpipe,elbowconnector, palm press push button, rubber pan connector, integral vacuum breaker, control stop and adjustable telescopic connection.</t>
  </si>
  <si>
    <t>BILL NO. 13</t>
  </si>
  <si>
    <t>GLAZING</t>
  </si>
  <si>
    <t>Glazing to steel sashes fixed with approved putty:</t>
  </si>
  <si>
    <t>Clear glass and glazed (Provisional)</t>
  </si>
  <si>
    <t xml:space="preserve">6,38mm thick glass in glazing beads in glazing panel, exceeding 0,5m 2 and not exceeding 2m2 </t>
  </si>
  <si>
    <t>Obscure glass</t>
  </si>
  <si>
    <t xml:space="preserve">6,38mm thick glass in glazing beads in glazing panel, exceeding 0,5m2 and not exceeding 2m2 </t>
  </si>
  <si>
    <t>MIRRORS</t>
  </si>
  <si>
    <t>6mmFloatglassmultiplesilveredmirrorsize300x450mmwithpolishedandbevellededges,holedandscrewedwithfourchromiumplateddomeheadedscrewswithrubberspacerwashersbehind,toand including hardwood plugs in wall.</t>
  </si>
  <si>
    <t>BILL NO 14</t>
  </si>
  <si>
    <t>PAINTWORK</t>
  </si>
  <si>
    <t>PAINTWORK, ETC TO NEW WORK ON</t>
  </si>
  <si>
    <t>ON FIBRE-CEMENT</t>
  </si>
  <si>
    <t>On ceilings</t>
  </si>
  <si>
    <t>One coat primer, one coat universal under coat and two coats "Dulux" super acrylic PVA paint</t>
  </si>
  <si>
    <t>WOOD SURFACES WITH</t>
  </si>
  <si>
    <t>Doors</t>
  </si>
  <si>
    <t>Three coats Plascon Woodcare coloured varnish on</t>
  </si>
  <si>
    <t>Cornice, rails, etc not exceeding 300mm girth</t>
  </si>
  <si>
    <t>One coat Plascon merit universal under coat, and two coats Plascon Velveglo polyrethane velvet enamel paint on</t>
  </si>
  <si>
    <t>METAL SURFACES</t>
  </si>
  <si>
    <t>Door frames, etc</t>
  </si>
  <si>
    <t>Prepare, touch up redoxide factory primer, one coat Plascon merit universal under coat and two coats Plascon Velvaglo Polyurethane enamel paint</t>
  </si>
  <si>
    <t>Steel gates</t>
  </si>
  <si>
    <t>On members of roof trusses (Provisional)</t>
  </si>
  <si>
    <t>On rails, bars, pipes, etc not exceeding 300 mm girth</t>
  </si>
  <si>
    <t>1.8m high diamond mesh fence around the field</t>
  </si>
  <si>
    <t>Maximum Dry Density test (on Engineer's request only)</t>
  </si>
  <si>
    <t>Combi-courts surface</t>
  </si>
  <si>
    <t>Prepare existing surface to receive filler treatment</t>
  </si>
  <si>
    <t>Apply crack filler material and prepare surfaces to receive  resurfacing</t>
  </si>
  <si>
    <t>Apply the resurfacing coating ensuring final surface is completely crack free with no uneven surface and level (all with the reccommeded standard)</t>
  </si>
  <si>
    <t>Two (2) coats sports surface playcoat (or similar approved) that are suitable for hard outdoor courts</t>
  </si>
  <si>
    <t>Court</t>
  </si>
  <si>
    <t>Figure 10 including unreinforced concrete haunching at back of each joint including excavation, backfilling, etc</t>
  </si>
  <si>
    <t>Molemole Local Municipality</t>
  </si>
  <si>
    <t>Mogwadi Upgrading of Sports Facilities</t>
  </si>
  <si>
    <t>Remove damaged existing diamond mesh fencing and dispose</t>
  </si>
  <si>
    <t>Treat and repaint all supports frames including vertical and horizontal members</t>
  </si>
  <si>
    <t>Remove existing rust, apply 1 coat prime, 2 coats of final paint (green colour)</t>
  </si>
  <si>
    <t>Replace diamond meshfencing (to match existing height)</t>
  </si>
  <si>
    <t>Fix fence to and fencing to gates</t>
  </si>
  <si>
    <t>Fix fence to gates</t>
  </si>
  <si>
    <t>Note: Fencing should be constructed of (or covered with) rust resistant material and should be free of protrusions that would increase the risk of injury to players</t>
  </si>
  <si>
    <t>Allow for scaffhold and all necessary support for the removal and fixing of the fence</t>
  </si>
  <si>
    <t>Scaffhold and support</t>
  </si>
  <si>
    <t>Sub - Total Carried to Summary</t>
  </si>
  <si>
    <t>Payment</t>
  </si>
  <si>
    <t>Short Description</t>
  </si>
  <si>
    <t>Unit</t>
  </si>
  <si>
    <t>Quantity</t>
  </si>
  <si>
    <t>Rate</t>
  </si>
  <si>
    <t>Amount</t>
  </si>
  <si>
    <t>No.</t>
  </si>
  <si>
    <t>Refers</t>
  </si>
  <si>
    <t>SABS</t>
  </si>
  <si>
    <t>SCHEDULE 1:  PRELIMINARY AND GENERAL</t>
  </si>
  <si>
    <t>1200AA</t>
  </si>
  <si>
    <t>GENERAL (SMALL WORKS)</t>
  </si>
  <si>
    <t>Fixed charge items</t>
  </si>
  <si>
    <t>1.1.1</t>
  </si>
  <si>
    <t>8.3.1</t>
  </si>
  <si>
    <t>Contractual requirements</t>
  </si>
  <si>
    <t>1.1.2</t>
  </si>
  <si>
    <t>8.3.2</t>
  </si>
  <si>
    <t>Provision for facilities on site</t>
  </si>
  <si>
    <t>(a) Facilities required by contractor</t>
  </si>
  <si>
    <t>(b) Facilities required by Engineer</t>
  </si>
  <si>
    <t>(c) Provision of contract signboard to Drawing</t>
  </si>
  <si>
    <t xml:space="preserve">     </t>
  </si>
  <si>
    <t>1.1.3</t>
  </si>
  <si>
    <t>8.3.3</t>
  </si>
  <si>
    <t>General responsibilities and other fixed charged items</t>
  </si>
  <si>
    <t>1.1.4</t>
  </si>
  <si>
    <t>8.3.4</t>
  </si>
  <si>
    <t>Removal of site establishment</t>
  </si>
  <si>
    <t>Time-related items</t>
  </si>
  <si>
    <t>1.2.1</t>
  </si>
  <si>
    <t>8.4.1</t>
  </si>
  <si>
    <t>1.2.2</t>
  </si>
  <si>
    <t>8.4.2</t>
  </si>
  <si>
    <t>Operating and maintaining of facilities on site</t>
  </si>
  <si>
    <t>(a) Facilities for the Engineer</t>
  </si>
  <si>
    <t>(b) Facilities for the Contractor</t>
  </si>
  <si>
    <t>1.2.3</t>
  </si>
  <si>
    <t>8.4.3</t>
  </si>
  <si>
    <t>General responsibilities and other time related obligations</t>
  </si>
  <si>
    <t>1.2.4</t>
  </si>
  <si>
    <t>PSA 5.5</t>
  </si>
  <si>
    <t>Dealing with water (dewatering of excavations etc.)</t>
  </si>
  <si>
    <t>Provisional sums, price cost items and dayworks</t>
  </si>
  <si>
    <t>1.3.1</t>
  </si>
  <si>
    <t>1.3.1.1</t>
  </si>
  <si>
    <t>Percentage adjustment to item 1.3.1</t>
  </si>
  <si>
    <t>1.3.2</t>
  </si>
  <si>
    <t>Provision of a cellular phone and airtime for the engineer</t>
  </si>
  <si>
    <t>1.3.2.1</t>
  </si>
  <si>
    <t>Percentage adjustment to item 1.3.2</t>
  </si>
  <si>
    <t>1.3.3</t>
  </si>
  <si>
    <t>Occupational Health and Safety Officer</t>
  </si>
  <si>
    <t>1.3.4</t>
  </si>
  <si>
    <t>Accommodation for the Engineer</t>
  </si>
  <si>
    <t>1.3.4.1</t>
  </si>
  <si>
    <t>Percentage adjustment to item 1.3.4</t>
  </si>
  <si>
    <t>Provisional amount of R8 000.00 (Eight Thousand Rand) for drinking fountains</t>
  </si>
  <si>
    <t>Provisional Sums</t>
  </si>
  <si>
    <t>Provisional amount of R100 000.00 (Hundred Thousand Rands) for construction of a septic tank with all associated ancillary works as per Engineer's designs</t>
  </si>
  <si>
    <t>Provisional amount of R90 000.00 (Ninety Thousand Rand) for "Groundwater Resource: Geohydrological Study for Underground Water (Boreholes)"</t>
  </si>
  <si>
    <t>SECTION NO. 2</t>
  </si>
  <si>
    <t>Supply, delivery and installation of 3 000mm x 1 800mm high Steel Double leaf swing gate</t>
  </si>
  <si>
    <t>Junction boxes for sub-soil drains - 400x400 wide x350mm deep</t>
  </si>
  <si>
    <t>Earth filling obtained from commercial source</t>
  </si>
  <si>
    <t>Ramp</t>
  </si>
  <si>
    <t>30MPa concrete</t>
  </si>
  <si>
    <t>Ref 395 Mesh steel fabric reinforcement laid in surface beds, etc. lapped minimum 150mm along edges and ends (Measured net)</t>
  </si>
  <si>
    <t>0,55mm Thick IBR profiled galvanised roof sheeting, G550 ISQ550 with "Chromadek" Charcoal grey finish to one side and half coat Classicoat Grey other side and accessories fixed to timber purlings.</t>
  </si>
  <si>
    <t>6mm Gypsum plastered board</t>
  </si>
  <si>
    <t>ROOFS, ETC</t>
  </si>
  <si>
    <t>Roof construction (Refer to drawings for details)</t>
  </si>
  <si>
    <t>44mm Solid core doors (Refer to drawings)</t>
  </si>
  <si>
    <t>Door 813 x 2032mm high (D1)</t>
  </si>
  <si>
    <t>Door 813 x 2032mm high (D2)</t>
  </si>
  <si>
    <t>Door 813 x 1932mm high with 150mm undercut (D3)</t>
  </si>
  <si>
    <t>Door 813 x 2032mm high (D5)</t>
  </si>
  <si>
    <t>Door 913x 2032mm high (D4)</t>
  </si>
  <si>
    <t>Toilet sings</t>
  </si>
  <si>
    <t>STEEL WINDOWS, DOORS, ETC</t>
  </si>
  <si>
    <t>Standard residential windows</t>
  </si>
  <si>
    <t xml:space="preserve">Window type E1, size 533 x 654mm high </t>
  </si>
  <si>
    <t xml:space="preserve">Window type E2, size 1022 x 654mm high </t>
  </si>
  <si>
    <t>Half brick walls faced both sides</t>
  </si>
  <si>
    <t>One Brickwall faced both sides</t>
  </si>
  <si>
    <t>Ceramic wall tiles (PC amount R250/m2) glued to plaster (elsewhere) with approved adhesive to:</t>
  </si>
  <si>
    <t>ABLUTIONS x 2 BLOCKS</t>
  </si>
  <si>
    <t>Disabled Water-closet, back to wall wash down suite comprising 90 degrees outlet closed rimback inlet pan and concealed flushing valve (elsewhere) including lid and fitments with seat.</t>
  </si>
  <si>
    <t>m2</t>
  </si>
  <si>
    <t>Urinals Complete with flushmuster</t>
  </si>
  <si>
    <t>Shower Complete with taps,waste, etc</t>
  </si>
  <si>
    <t>BUDGETARY ALLOWANCE</t>
  </si>
  <si>
    <t>Allow the amount of R150 000 (One Hundred and Fifty Thousands) for Electrical works</t>
  </si>
  <si>
    <t>Hole</t>
  </si>
  <si>
    <t xml:space="preserve"> </t>
  </si>
  <si>
    <t>Piers</t>
  </si>
  <si>
    <t>m3</t>
  </si>
  <si>
    <t>Door 869 x 2032mm high (D2)</t>
  </si>
  <si>
    <t xml:space="preserve">Window size 2760 x 1190mm high </t>
  </si>
  <si>
    <t xml:space="preserve">Window size 580 x 1190mm high </t>
  </si>
  <si>
    <t xml:space="preserve">Window size 580 x 580mm high </t>
  </si>
  <si>
    <t xml:space="preserve">Window size 1022 x 654mm high </t>
  </si>
  <si>
    <t>Allow the amount of R35 000 (Thirty Five Thousands) for Electrical works</t>
  </si>
  <si>
    <t>Electrical Connections</t>
  </si>
  <si>
    <t>Provisional amount of R400 000.00 (Four Hundred Thousand ) for "Electrical Connections"</t>
  </si>
  <si>
    <t>2400mm High nominal height invisible fence of galvanised coated high density pressed mesh panels (size12x76mm)of 3mm minimum diameter tensile wires fixed to vertical reinforced tube frame with minimum 5mm thick flat bar complete with sharktooth spikes, inclusive of excavation, 15Mpa 450x450x600mm deep concrete bases, concrete groundbeam, fill material. Complete with all necessary test forfilling, concrete cube sand density test, installation according to manufacturer's instructions.</t>
  </si>
  <si>
    <t>Full height Turnstiles @ R55 000.00 each for supply, delivery and installation</t>
  </si>
  <si>
    <t>90mm dia.</t>
  </si>
  <si>
    <t>Supply and construct pre-cast concrete manholes, complete with cover and frame and step irons as per drawings within the following depth ranges (depth measured from invert leve lto top of the manhole)</t>
  </si>
  <si>
    <t>Breaking  into existing manholes to connect to municipal sewer line</t>
  </si>
  <si>
    <t>REFURBISHMENT OF 3 X COMBINATION COURTS</t>
  </si>
  <si>
    <t>Scarify earth surface to a depth of 150mm, breaking down oversize material and reconsolidate to 93% Maximum Dry Density</t>
  </si>
  <si>
    <t>Laser level soil and compact to 95% MDD. Apply and laser level at depth of 150mm Grade G2 Crusher run from a commercial source and compact to 95% Maximum Dry Density. Apply mix of river sand and cement and laser level at depth of 50mm</t>
  </si>
  <si>
    <t>Prime cost amount of R18 000.00 for supply, delivery and installation of u-PVC ducts and sleeves</t>
  </si>
  <si>
    <t>Pedestrian Fencing</t>
  </si>
  <si>
    <t>Supply and install Slide Max Pro 50 GreenFields Synthetic Turf system with a yarn weight of 1311 gr/sqm and comprises of a diamond shaped 365 micron yarn. This system complies with FIFA Quality requirements if tested. This includes installation of all line markings, geotextile membrane, glue, glue tape as well as FIFA required rubber infill.</t>
  </si>
  <si>
    <t>Permanent line markings with white synthetic turf as per green fields requirements for fitting.</t>
  </si>
  <si>
    <t>REFURBISHMENT OF ABLUTION</t>
  </si>
  <si>
    <t>ALTERATIONS</t>
  </si>
  <si>
    <t>Existing structures  In taking down and removing existing work, the utmost care shall be observed to prevent any structural or other damage to the adjoining  buildings and the Contractor shall provide all shoring, needling, strutting, etc. to ensure the stability of all structures during the alteration work. Any damage to the structure and/or building as well as the rectification of same will be for the Contracor's account.</t>
  </si>
  <si>
    <t>Services  Special care shall be exercised during the progress of the work to ensure that electrical installation, water supply pipes, telephone and other services which may be encountered are not interfered with and notice shall be given to the Representative Agent if any disconnection or alterations become necessary. Any damage to such services shall be to the contractors account</t>
  </si>
  <si>
    <t>Dust and noise  The Contractor is to take all necessary precautions to the satisfaction of the Representative Agent to prevent any nuisance from the dust and/or noise whilst carrying out the work.</t>
  </si>
  <si>
    <t>Disposal of debris  The Contractor shall be responsible for the removal from site of all materials, debris and rubbish resulting from the work and the removal is deemed to be included in the rates unless otherwise specified.</t>
  </si>
  <si>
    <t>Old materials  Old materials from the alterations, except where described shall remain the property of the client.</t>
  </si>
  <si>
    <t>Old materials to be carted away  Old materials from the alterations, except where described to be re-used or handed over, as well as all rubbish, etc. must regularly be carted away from site and not be allowed to accumulate on or around the site.</t>
  </si>
  <si>
    <t>Old materials not to be re-used except where instructed  None of the old materials are to be re-used for new work, except where specifically instructed by the agent or described as being set aside for re-use.</t>
  </si>
  <si>
    <t xml:space="preserve">Handing over of materials  Where certain materials or articles from demolitions or alterations are described as to be handed over by the Contractor to the Representative/ Agent, such materials or articles shall be properly stored by the Contractor until handing over thereof. The Contractor must obtain an official receipt listing materials or articles and dates of handing over. If the Contractor fails to submit the receipt when requested, it shall be deemed that the materials or articles are still in his possession and he will be held liable to the Municipality for the full replacement value thereof, which amount will be deducted from any monies due to the Contractor. </t>
  </si>
  <si>
    <t>Temporary support to openings through existing walls  Making openings, altering openings in existing walls and removing lintols above existing openings shall be done with the utmost care to prevent any structural damage. All necessary supports, propping, shoring, needling strutting, turning pieces, etc. to wall openings is deemed to be included in the Contractor's rates.</t>
  </si>
  <si>
    <t xml:space="preserve">Electrical And Mechanical  Where items include for taking down electrical and mechanical fittings the disconnection and making safe electrically is deemed to be included. </t>
  </si>
  <si>
    <t>REMOVAL OF EXISTING WORK</t>
  </si>
  <si>
    <t>Breaking up and removing mass concrete</t>
  </si>
  <si>
    <t>Concrete aprons</t>
  </si>
  <si>
    <t>Taking down and removing roofs, floors, panelling, ceilings, partitions, etc and and handover to employer</t>
  </si>
  <si>
    <t>Carefully take out and remove the damaged existing IBR roofing sheet including and make good brickwork to receive new roof (New roof elsewhere measured)</t>
  </si>
  <si>
    <t>Carefully take out and remove damaged existing timber roof trusses and make good brickwork to receive new roof trusses (New roof trusses elsewhere measured).</t>
  </si>
  <si>
    <t>Fibre-cement fascias, barge boards</t>
  </si>
  <si>
    <t xml:space="preserve">Gypsum board ceilings including gypsum cornices, timber brandering, electrical wiring, tubing, plugs, etc </t>
  </si>
  <si>
    <t>Floor tiles covering including preparing screed for new floor covering</t>
  </si>
  <si>
    <t>Wall Tiles</t>
  </si>
  <si>
    <t>Hacking up/off and removing granolithic, screeds, plaster, etc from concrete or brickwork and preparing surfaces for new screeds, plaster, etc</t>
  </si>
  <si>
    <t>30mm Granolithic from floor</t>
  </si>
  <si>
    <t>Breakdown and remove brickwalls</t>
  </si>
  <si>
    <t>Half brick wall</t>
  </si>
  <si>
    <t>One brick wall</t>
  </si>
  <si>
    <t>Make good existing facebrick</t>
  </si>
  <si>
    <t xml:space="preserve">Fill with mortar all holes in existing face  bricks </t>
  </si>
  <si>
    <t>External and internal Plaster</t>
  </si>
  <si>
    <t xml:space="preserve">Remove damaged plaster internally on existing plaster including and patching with new plaster to flush and match existing </t>
  </si>
  <si>
    <t>Taking out and removing glass and preparing frame for new glass</t>
  </si>
  <si>
    <t xml:space="preserve">Glass from steel windows including cleaning out rebates and preparing for new glass </t>
  </si>
  <si>
    <t>Services of fittings, elements, latches, ironmongery, etc</t>
  </si>
  <si>
    <t>Carefully service latches, stays, peggings of exsting windows including oiling and tightening peg stays, latches, etc</t>
  </si>
  <si>
    <t>Carefully examine hinges, handles and stays to steel windows, replace putty to glazing of steel windows and fully service same to facilitate smooth functionality, all to the satisfaction of the Principal Agent, overall size of window 1500 x 2000mm high</t>
  </si>
  <si>
    <t>Take out and remove sanitary fittings</t>
  </si>
  <si>
    <t>Water closet</t>
  </si>
  <si>
    <t>Basin</t>
  </si>
  <si>
    <t>Shower</t>
  </si>
  <si>
    <t>Allow the amount of R4 000.00 (Four thousand rand) for the temporary disconnection and reconnection of plumbing pipes</t>
  </si>
  <si>
    <t>Aprons</t>
  </si>
  <si>
    <t>Ramps</t>
  </si>
  <si>
    <t>Half brick walls</t>
  </si>
  <si>
    <t>D4</t>
  </si>
  <si>
    <t>D5</t>
  </si>
  <si>
    <t>E1</t>
  </si>
  <si>
    <t>E2</t>
  </si>
  <si>
    <t>E5</t>
  </si>
  <si>
    <t>E6</t>
  </si>
  <si>
    <t>INTERNAL AND EXTERNAL PLASTER</t>
  </si>
  <si>
    <t>Cement plaster on brickwork</t>
  </si>
  <si>
    <t>On walls</t>
  </si>
  <si>
    <t>Bathtub complete</t>
  </si>
  <si>
    <t>Refurbishment of existing ablutions</t>
  </si>
  <si>
    <t>Provisional Amount of R120 000.00 (Hundred and Forty Thousand Rand) for the Accredited Training</t>
  </si>
  <si>
    <t>Prime cost amount of R65 000.00 for supply, delivery and installation of 6 000mm x 2 400mm high single leaf sliding gate</t>
  </si>
  <si>
    <t>Prime cost amount of R50 000.00 for supply, delivery and installation of 3 000mm x 2 400mm high Double leaf swing gate</t>
  </si>
  <si>
    <t>SECTION NO 8</t>
  </si>
  <si>
    <t>Perimeter Fencing including gates</t>
  </si>
  <si>
    <t>GALVANISED WELDED MESH FENCE</t>
  </si>
  <si>
    <t>SECTION NO. 3</t>
  </si>
  <si>
    <t>SECTION NO. 4</t>
  </si>
  <si>
    <t>SECTION NO 9</t>
  </si>
  <si>
    <t>Horizontal fixed to wall:</t>
  </si>
  <si>
    <t>Prov Sum</t>
  </si>
  <si>
    <t>Provision of Accredited Training - Generic Skills</t>
  </si>
  <si>
    <t>Guardhouse</t>
  </si>
  <si>
    <t>Sportsfield</t>
  </si>
  <si>
    <t>Sewer Reticulation</t>
  </si>
  <si>
    <t>Water Supply (Municipal connection and reticulation)</t>
  </si>
  <si>
    <t>Refurbishment of 3 x Combination Courts</t>
  </si>
  <si>
    <t>2 x Ablution Blocks</t>
  </si>
  <si>
    <t>CALCULATION OF TENDER SUM</t>
  </si>
  <si>
    <t>1.	TOTAL FOR SCHEDULE OF QUANTITIES (brought forward)</t>
  </si>
  <si>
    <t>TOTAL TENDER SUM CARRIED FORWARD TO FORM OF OFFER</t>
  </si>
  <si>
    <t>SUB TOTAL</t>
  </si>
  <si>
    <t xml:space="preserve">TOTAL FOR SCHEDULE OF QUANTITIES </t>
  </si>
  <si>
    <r>
      <t xml:space="preserve">Contract Number: </t>
    </r>
    <r>
      <rPr>
        <sz val="10"/>
        <color theme="1"/>
        <rFont val="Montserrat"/>
      </rPr>
      <t>TECH-02/2015/26</t>
    </r>
  </si>
  <si>
    <r>
      <rPr>
        <b/>
        <sz val="10"/>
        <color theme="1"/>
        <rFont val="Arial"/>
        <family val="2"/>
      </rPr>
      <t>2.</t>
    </r>
    <r>
      <rPr>
        <sz val="10"/>
        <color theme="1"/>
        <rFont val="Arial"/>
        <family val="2"/>
      </rPr>
      <t xml:space="preserve">	</t>
    </r>
    <r>
      <rPr>
        <b/>
        <sz val="10"/>
        <color theme="1"/>
        <rFont val="Arial"/>
        <family val="2"/>
      </rPr>
      <t xml:space="preserve">ADD: CONTINGENCIES </t>
    </r>
    <r>
      <rPr>
        <sz val="10"/>
        <color theme="1"/>
        <rFont val="Arial"/>
        <family val="2"/>
      </rPr>
      <t>The sum provided here is 
under the sole control of the Employer or Employer’s appointed Agent and may be deducted in whole or
in part</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</si>
</sst>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quot;R&quot;* #,##0.00_-;\-&quot;R&quot;* #,##0.00_-;_-&quot;R&quot;* &quot;-&quot;??_-;_-@_-"/>
    <numFmt numFmtId="165" formatCode="[$R-1C09]\ #,##0.00"/>
    <numFmt numFmtId="166" formatCode="#,##0.0"/>
    <numFmt numFmtId="167" formatCode="&quot;R&quot;#,##0.00"/>
  </numFmts>
  <fonts count="22">
    <font>
      <sz val="11"/>
      <color theme="1"/>
      <name val="Aptos Narrow"/>
      <family val="2"/>
      <scheme val="minor"/>
    </font>
    <font>
      <sz val="10"/>
      <color theme="1"/>
      <name val="Arial"/>
      <family val="2"/>
    </font>
    <font>
      <sz val="10"/>
      <color theme="1"/>
      <name val="Aptos Narrow"/>
      <family val="2"/>
    </font>
    <font>
      <b/>
      <sz val="10"/>
      <color theme="1"/>
      <name val="Arial"/>
      <family val="2"/>
    </font>
    <font>
      <u/>
      <sz val="10"/>
      <color theme="1"/>
      <name val="Arial"/>
      <family val="2"/>
    </font>
    <font>
      <sz val="11"/>
      <color theme="1"/>
      <name val="Aptos Narrow"/>
      <family val="2"/>
      <scheme val="minor"/>
    </font>
    <font>
      <b/>
      <u/>
      <sz val="10"/>
      <color theme="1"/>
      <name val="Arial"/>
      <family val="2"/>
    </font>
    <font>
      <sz val="8"/>
      <name val="Aptos Narrow"/>
      <family val="2"/>
      <scheme val="minor"/>
    </font>
    <font>
      <sz val="10"/>
      <color theme="1"/>
      <name val="Montserrat"/>
    </font>
    <font>
      <b/>
      <sz val="9"/>
      <color theme="1"/>
      <name val="Arial Narrow"/>
      <family val="2"/>
    </font>
    <font>
      <sz val="9"/>
      <color theme="1"/>
      <name val="Arial Narrow"/>
      <family val="2"/>
    </font>
    <font>
      <sz val="10"/>
      <name val="Arial"/>
      <family val="2"/>
    </font>
    <font>
      <b/>
      <sz val="10"/>
      <name val="Arial Narrow"/>
      <family val="2"/>
    </font>
    <font>
      <sz val="10"/>
      <color theme="1"/>
      <name val="Aptos Narrow"/>
      <family val="2"/>
      <scheme val="minor"/>
    </font>
    <font>
      <sz val="10"/>
      <color theme="1"/>
      <name val="Arial Narrow"/>
      <family val="2"/>
    </font>
    <font>
      <b/>
      <sz val="10"/>
      <color theme="1"/>
      <name val="Arial Narrow"/>
      <family val="2"/>
    </font>
    <font>
      <b/>
      <u/>
      <sz val="10"/>
      <color theme="1"/>
      <name val="Arial Narrow"/>
      <family val="2"/>
    </font>
    <font>
      <sz val="10"/>
      <name val="Arial Narrow"/>
      <family val="2"/>
    </font>
    <font>
      <b/>
      <sz val="10"/>
      <color rgb="FF000000"/>
      <name val="Arial"/>
      <family val="2"/>
    </font>
    <font>
      <b/>
      <sz val="11"/>
      <color theme="1"/>
      <name val="Aptos Narrow"/>
      <family val="2"/>
      <scheme val="minor"/>
    </font>
    <font>
      <b/>
      <u/>
      <sz val="11"/>
      <color theme="1"/>
      <name val="Aptos Narrow"/>
      <family val="2"/>
      <scheme val="minor"/>
    </font>
    <font>
      <b/>
      <sz val="11"/>
      <color theme="1"/>
      <name val="Arial"/>
      <family val="2"/>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9" fontId="5" fillId="0" borderId="0" applyFont="0" applyFill="0" applyBorder="0" applyAlignment="0" applyProtection="0"/>
    <xf numFmtId="0" fontId="11" fillId="0" borderId="0"/>
  </cellStyleXfs>
  <cellXfs count="193">
    <xf numFmtId="0" fontId="0" fillId="0" borderId="0" xfId="0"/>
    <xf numFmtId="0" fontId="1" fillId="0" borderId="0" xfId="0" applyFont="1"/>
    <xf numFmtId="0" fontId="1" fillId="0" borderId="1" xfId="0" applyFont="1" applyBorder="1"/>
    <xf numFmtId="0" fontId="1" fillId="0" borderId="2" xfId="0" applyFont="1" applyBorder="1"/>
    <xf numFmtId="0" fontId="1" fillId="0" borderId="3" xfId="0" applyFont="1" applyBorder="1"/>
    <xf numFmtId="0" fontId="1" fillId="0" borderId="3" xfId="0" applyFont="1" applyBorder="1" applyAlignment="1">
      <alignment vertical="top"/>
    </xf>
    <xf numFmtId="0" fontId="1" fillId="0" borderId="3" xfId="0" applyFont="1" applyBorder="1" applyAlignment="1">
      <alignment wrapText="1"/>
    </xf>
    <xf numFmtId="0" fontId="1" fillId="0" borderId="3" xfId="0" applyFont="1" applyBorder="1" applyAlignment="1">
      <alignment horizontal="center"/>
    </xf>
    <xf numFmtId="0" fontId="3" fillId="0" borderId="2" xfId="0" applyFont="1" applyBorder="1"/>
    <xf numFmtId="0" fontId="3" fillId="0" borderId="3" xfId="0" applyFont="1" applyBorder="1"/>
    <xf numFmtId="0" fontId="3" fillId="0" borderId="1" xfId="0" applyFont="1" applyBorder="1"/>
    <xf numFmtId="0" fontId="3" fillId="0" borderId="1" xfId="0" applyFont="1" applyBorder="1" applyAlignment="1">
      <alignment horizontal="center"/>
    </xf>
    <xf numFmtId="0" fontId="3" fillId="0" borderId="3" xfId="0" applyFont="1" applyBorder="1" applyAlignment="1">
      <alignment wrapText="1"/>
    </xf>
    <xf numFmtId="0" fontId="4" fillId="0" borderId="3" xfId="0" applyFont="1" applyBorder="1"/>
    <xf numFmtId="0" fontId="4" fillId="0" borderId="3" xfId="0" applyFont="1" applyBorder="1" applyAlignment="1">
      <alignment wrapText="1"/>
    </xf>
    <xf numFmtId="0" fontId="1" fillId="0" borderId="2" xfId="0" applyFont="1" applyBorder="1" applyAlignment="1">
      <alignment horizontal="center"/>
    </xf>
    <xf numFmtId="4" fontId="1" fillId="0" borderId="3" xfId="0" applyNumberFormat="1" applyFont="1" applyBorder="1"/>
    <xf numFmtId="0" fontId="1" fillId="0" borderId="4" xfId="0" applyFont="1" applyBorder="1"/>
    <xf numFmtId="0" fontId="1" fillId="0" borderId="5" xfId="0" applyFont="1" applyBorder="1" applyAlignment="1">
      <alignment horizontal="center"/>
    </xf>
    <xf numFmtId="0" fontId="1" fillId="0" borderId="6" xfId="0" applyFont="1" applyBorder="1"/>
    <xf numFmtId="4" fontId="1" fillId="0" borderId="1" xfId="0" applyNumberFormat="1" applyFont="1" applyBorder="1"/>
    <xf numFmtId="0" fontId="3" fillId="0" borderId="0" xfId="0" applyFont="1"/>
    <xf numFmtId="0" fontId="4" fillId="0" borderId="0" xfId="0" applyFont="1"/>
    <xf numFmtId="0" fontId="6" fillId="0" borderId="0" xfId="0" applyFont="1"/>
    <xf numFmtId="3" fontId="1" fillId="0" borderId="3" xfId="0" applyNumberFormat="1" applyFont="1" applyBorder="1" applyAlignment="1">
      <alignment horizontal="center"/>
    </xf>
    <xf numFmtId="9" fontId="1" fillId="0" borderId="3" xfId="1" applyFont="1" applyBorder="1" applyAlignment="1">
      <alignment horizontal="center"/>
    </xf>
    <xf numFmtId="0" fontId="3" fillId="0" borderId="2" xfId="0" applyFont="1" applyBorder="1" applyAlignment="1">
      <alignment horizontal="center"/>
    </xf>
    <xf numFmtId="0" fontId="3" fillId="0" borderId="4" xfId="0" applyFont="1" applyBorder="1"/>
    <xf numFmtId="0" fontId="3" fillId="0" borderId="6" xfId="0" applyFont="1" applyBorder="1"/>
    <xf numFmtId="4" fontId="3" fillId="0" borderId="1" xfId="0" applyNumberFormat="1" applyFont="1" applyBorder="1"/>
    <xf numFmtId="0" fontId="1" fillId="0" borderId="7" xfId="0" applyFont="1" applyBorder="1"/>
    <xf numFmtId="0" fontId="1" fillId="0" borderId="8" xfId="0" applyFont="1" applyBorder="1"/>
    <xf numFmtId="0" fontId="1" fillId="0" borderId="9" xfId="0" applyFont="1" applyBorder="1"/>
    <xf numFmtId="0" fontId="1" fillId="0" borderId="10" xfId="0" applyFont="1" applyBorder="1"/>
    <xf numFmtId="0" fontId="1" fillId="0" borderId="11" xfId="0" applyFont="1" applyBorder="1"/>
    <xf numFmtId="0" fontId="1" fillId="0" borderId="12" xfId="0" applyFont="1" applyBorder="1"/>
    <xf numFmtId="0" fontId="1" fillId="0" borderId="13" xfId="0" applyFont="1" applyBorder="1"/>
    <xf numFmtId="0" fontId="1" fillId="0" borderId="14" xfId="0" applyFont="1" applyBorder="1"/>
    <xf numFmtId="4" fontId="1" fillId="0" borderId="2" xfId="0" applyNumberFormat="1" applyFont="1" applyBorder="1"/>
    <xf numFmtId="0" fontId="3" fillId="0" borderId="6" xfId="0" applyFont="1" applyBorder="1" applyAlignment="1">
      <alignment horizontal="center"/>
    </xf>
    <xf numFmtId="0" fontId="3" fillId="0" borderId="7" xfId="0" applyFont="1" applyBorder="1"/>
    <xf numFmtId="0" fontId="3" fillId="0" borderId="9" xfId="0" applyFont="1" applyBorder="1" applyAlignment="1">
      <alignment horizontal="center"/>
    </xf>
    <xf numFmtId="0" fontId="3" fillId="0" borderId="13" xfId="0" applyFont="1" applyBorder="1"/>
    <xf numFmtId="0" fontId="1" fillId="0" borderId="0" xfId="0" applyFont="1" applyAlignment="1">
      <alignment wrapText="1"/>
    </xf>
    <xf numFmtId="0" fontId="1" fillId="0" borderId="3" xfId="0" quotePrefix="1" applyFont="1" applyBorder="1" applyAlignment="1">
      <alignment wrapText="1"/>
    </xf>
    <xf numFmtId="0" fontId="3" fillId="0" borderId="0" xfId="0" applyFont="1" applyAlignment="1">
      <alignment wrapText="1"/>
    </xf>
    <xf numFmtId="4" fontId="1" fillId="0" borderId="3" xfId="0" applyNumberFormat="1" applyFont="1" applyBorder="1" applyAlignment="1">
      <alignment horizontal="right"/>
    </xf>
    <xf numFmtId="0" fontId="4" fillId="0" borderId="0" xfId="0" applyFont="1" applyAlignment="1">
      <alignment wrapText="1"/>
    </xf>
    <xf numFmtId="0" fontId="6" fillId="0" borderId="3" xfId="0" applyFont="1" applyBorder="1" applyAlignment="1">
      <alignment wrapText="1"/>
    </xf>
    <xf numFmtId="0" fontId="1" fillId="0" borderId="15" xfId="0" applyFont="1" applyBorder="1"/>
    <xf numFmtId="0" fontId="6" fillId="0" borderId="0" xfId="0" applyFont="1" applyAlignment="1">
      <alignment wrapText="1"/>
    </xf>
    <xf numFmtId="0" fontId="9" fillId="0" borderId="0" xfId="0" applyFont="1"/>
    <xf numFmtId="0" fontId="10" fillId="0" borderId="0" xfId="0" applyFont="1"/>
    <xf numFmtId="0" fontId="1" fillId="0" borderId="0" xfId="0" applyFont="1" applyAlignment="1">
      <alignment horizontal="center"/>
    </xf>
    <xf numFmtId="0" fontId="1" fillId="0" borderId="8" xfId="0" applyFont="1" applyBorder="1" applyAlignment="1">
      <alignment horizontal="center"/>
    </xf>
    <xf numFmtId="0" fontId="3" fillId="0" borderId="13" xfId="0" applyFont="1" applyBorder="1" applyAlignment="1">
      <alignment vertical="center"/>
    </xf>
    <xf numFmtId="4" fontId="1" fillId="0" borderId="14" xfId="0" applyNumberFormat="1" applyFont="1" applyBorder="1"/>
    <xf numFmtId="0" fontId="13" fillId="0" borderId="0" xfId="0" applyFont="1"/>
    <xf numFmtId="0" fontId="12" fillId="2" borderId="2" xfId="2" applyFont="1" applyFill="1" applyBorder="1" applyAlignment="1">
      <alignment horizontal="center"/>
    </xf>
    <xf numFmtId="0" fontId="12" fillId="2" borderId="0" xfId="2" applyFont="1" applyFill="1" applyAlignment="1">
      <alignment horizontal="center"/>
    </xf>
    <xf numFmtId="0" fontId="12" fillId="2" borderId="2" xfId="2" applyFont="1" applyFill="1" applyBorder="1"/>
    <xf numFmtId="4" fontId="12" fillId="2" borderId="2" xfId="2" applyNumberFormat="1" applyFont="1" applyFill="1" applyBorder="1" applyAlignment="1">
      <alignment horizontal="center"/>
    </xf>
    <xf numFmtId="4" fontId="12" fillId="2" borderId="0" xfId="2" applyNumberFormat="1" applyFont="1" applyFill="1" applyAlignment="1">
      <alignment horizontal="center" vertical="top"/>
    </xf>
    <xf numFmtId="165" fontId="12" fillId="2" borderId="2" xfId="2" applyNumberFormat="1" applyFont="1" applyFill="1" applyBorder="1" applyAlignment="1">
      <alignment horizontal="right"/>
    </xf>
    <xf numFmtId="0" fontId="14" fillId="0" borderId="3" xfId="0" applyFont="1" applyBorder="1" applyAlignment="1">
      <alignment horizontal="center" vertical="top"/>
    </xf>
    <xf numFmtId="0" fontId="15" fillId="0" borderId="0" xfId="0" applyFont="1" applyAlignment="1">
      <alignment horizontal="center" vertical="top"/>
    </xf>
    <xf numFmtId="0" fontId="15" fillId="0" borderId="3" xfId="0" applyFont="1" applyBorder="1" applyAlignment="1">
      <alignment vertical="top" wrapText="1"/>
    </xf>
    <xf numFmtId="0" fontId="14" fillId="0" borderId="0" xfId="0" applyFont="1"/>
    <xf numFmtId="4" fontId="14" fillId="0" borderId="3" xfId="0" applyNumberFormat="1" applyFont="1" applyBorder="1"/>
    <xf numFmtId="4" fontId="14" fillId="0" borderId="0" xfId="0" applyNumberFormat="1" applyFont="1"/>
    <xf numFmtId="165" fontId="14" fillId="0" borderId="3" xfId="0" applyNumberFormat="1" applyFont="1" applyBorder="1" applyAlignment="1">
      <alignment horizontal="center"/>
    </xf>
    <xf numFmtId="0" fontId="14" fillId="0" borderId="0" xfId="0" applyFont="1" applyAlignment="1">
      <alignment horizontal="center" vertical="top"/>
    </xf>
    <xf numFmtId="0" fontId="14" fillId="0" borderId="3" xfId="0" applyFont="1" applyBorder="1" applyAlignment="1">
      <alignment vertical="top" wrapText="1"/>
    </xf>
    <xf numFmtId="4" fontId="14" fillId="0" borderId="3" xfId="0" applyNumberFormat="1" applyFont="1" applyBorder="1" applyAlignment="1">
      <alignment horizontal="center"/>
    </xf>
    <xf numFmtId="4" fontId="14" fillId="0" borderId="0" xfId="0" applyNumberFormat="1" applyFont="1" applyAlignment="1">
      <alignment horizontal="center"/>
    </xf>
    <xf numFmtId="0" fontId="16" fillId="0" borderId="3" xfId="0" applyFont="1" applyBorder="1" applyAlignment="1">
      <alignment vertical="top" wrapText="1"/>
    </xf>
    <xf numFmtId="0" fontId="14" fillId="0" borderId="0" xfId="0" applyFont="1" applyAlignment="1">
      <alignment horizontal="center"/>
    </xf>
    <xf numFmtId="166" fontId="14" fillId="0" borderId="3" xfId="0" applyNumberFormat="1" applyFont="1" applyBorder="1" applyAlignment="1">
      <alignment horizontal="center"/>
    </xf>
    <xf numFmtId="4" fontId="14" fillId="0" borderId="0" xfId="0" applyNumberFormat="1" applyFont="1" applyAlignment="1">
      <alignment horizontal="right"/>
    </xf>
    <xf numFmtId="165" fontId="14" fillId="0" borderId="3" xfId="0" applyNumberFormat="1" applyFont="1" applyBorder="1" applyAlignment="1">
      <alignment horizontal="right"/>
    </xf>
    <xf numFmtId="0" fontId="14" fillId="0" borderId="3" xfId="0" applyFont="1" applyBorder="1" applyAlignment="1">
      <alignment wrapText="1"/>
    </xf>
    <xf numFmtId="0" fontId="14" fillId="0" borderId="3" xfId="0" applyFont="1" applyBorder="1" applyAlignment="1">
      <alignment horizontal="center"/>
    </xf>
    <xf numFmtId="0" fontId="16" fillId="0" borderId="3" xfId="0" applyFont="1" applyBorder="1" applyAlignment="1">
      <alignment wrapText="1"/>
    </xf>
    <xf numFmtId="0" fontId="14" fillId="0" borderId="0" xfId="0" applyFont="1" applyAlignment="1">
      <alignment vertical="top"/>
    </xf>
    <xf numFmtId="166" fontId="14" fillId="0" borderId="3" xfId="0" applyNumberFormat="1" applyFont="1" applyBorder="1" applyAlignment="1">
      <alignment horizontal="center" vertical="top"/>
    </xf>
    <xf numFmtId="4" fontId="14" fillId="0" borderId="0" xfId="0" applyNumberFormat="1" applyFont="1" applyAlignment="1">
      <alignment horizontal="right" vertical="top"/>
    </xf>
    <xf numFmtId="10" fontId="14" fillId="0" borderId="0" xfId="0" applyNumberFormat="1" applyFont="1" applyAlignment="1">
      <alignment horizontal="right"/>
    </xf>
    <xf numFmtId="0" fontId="14" fillId="0" borderId="15" xfId="0" applyFont="1" applyBorder="1" applyAlignment="1">
      <alignment horizontal="center"/>
    </xf>
    <xf numFmtId="0" fontId="14" fillId="0" borderId="15" xfId="0" applyFont="1" applyBorder="1" applyAlignment="1">
      <alignment wrapText="1"/>
    </xf>
    <xf numFmtId="0" fontId="14" fillId="0" borderId="0" xfId="0" applyFont="1" applyAlignment="1">
      <alignment horizontal="right"/>
    </xf>
    <xf numFmtId="165" fontId="14" fillId="0" borderId="15" xfId="0" applyNumberFormat="1" applyFont="1" applyBorder="1" applyAlignment="1">
      <alignment horizontal="right"/>
    </xf>
    <xf numFmtId="0" fontId="17" fillId="0" borderId="7" xfId="2" applyFont="1" applyBorder="1" applyAlignment="1">
      <alignment horizontal="left"/>
    </xf>
    <xf numFmtId="0" fontId="17" fillId="0" borderId="8" xfId="2" applyFont="1" applyBorder="1"/>
    <xf numFmtId="0" fontId="17" fillId="0" borderId="8" xfId="2" applyFont="1" applyBorder="1" applyAlignment="1">
      <alignment horizontal="center"/>
    </xf>
    <xf numFmtId="1" fontId="17" fillId="0" borderId="8" xfId="2" applyNumberFormat="1" applyFont="1" applyBorder="1" applyAlignment="1">
      <alignment horizontal="center"/>
    </xf>
    <xf numFmtId="0" fontId="17" fillId="0" borderId="8" xfId="2" applyFont="1" applyBorder="1" applyAlignment="1">
      <alignment horizontal="right"/>
    </xf>
    <xf numFmtId="165" fontId="17" fillId="0" borderId="2" xfId="2" applyNumberFormat="1" applyFont="1" applyBorder="1" applyAlignment="1">
      <alignment horizontal="right"/>
    </xf>
    <xf numFmtId="0" fontId="13" fillId="0" borderId="0" xfId="0" applyFont="1" applyAlignment="1">
      <alignment horizontal="left"/>
    </xf>
    <xf numFmtId="0" fontId="13" fillId="0" borderId="0" xfId="0" applyFont="1" applyAlignment="1">
      <alignment wrapText="1"/>
    </xf>
    <xf numFmtId="0" fontId="1" fillId="0" borderId="8" xfId="0" applyFont="1" applyBorder="1" applyAlignment="1">
      <alignment wrapText="1"/>
    </xf>
    <xf numFmtId="4" fontId="1" fillId="0" borderId="8" xfId="0" applyNumberFormat="1" applyFont="1" applyBorder="1"/>
    <xf numFmtId="0" fontId="12" fillId="0" borderId="2" xfId="2" applyFont="1" applyBorder="1" applyAlignment="1">
      <alignment horizontal="center"/>
    </xf>
    <xf numFmtId="0" fontId="12" fillId="0" borderId="9" xfId="2" applyFont="1" applyBorder="1" applyAlignment="1">
      <alignment horizontal="center"/>
    </xf>
    <xf numFmtId="0" fontId="12" fillId="0" borderId="15" xfId="2" applyFont="1" applyBorder="1" applyAlignment="1">
      <alignment horizontal="center"/>
    </xf>
    <xf numFmtId="0" fontId="12" fillId="0" borderId="12" xfId="2" applyFont="1" applyBorder="1" applyAlignment="1">
      <alignment horizontal="center"/>
    </xf>
    <xf numFmtId="0" fontId="12" fillId="0" borderId="13" xfId="2" applyFont="1" applyBorder="1" applyAlignment="1">
      <alignment horizontal="left"/>
    </xf>
    <xf numFmtId="0" fontId="12" fillId="0" borderId="0" xfId="2" applyFont="1" applyAlignment="1">
      <alignment horizontal="center"/>
    </xf>
    <xf numFmtId="1" fontId="12" fillId="0" borderId="0" xfId="2" applyNumberFormat="1" applyFont="1" applyAlignment="1">
      <alignment horizontal="center"/>
    </xf>
    <xf numFmtId="0" fontId="12" fillId="0" borderId="0" xfId="2" applyFont="1" applyAlignment="1">
      <alignment horizontal="right"/>
    </xf>
    <xf numFmtId="0" fontId="14" fillId="0" borderId="10" xfId="0" applyFont="1" applyBorder="1" applyAlignment="1">
      <alignment horizontal="left"/>
    </xf>
    <xf numFmtId="0" fontId="14" fillId="0" borderId="11" xfId="0" applyFont="1" applyBorder="1"/>
    <xf numFmtId="0" fontId="14" fillId="0" borderId="11" xfId="0" applyFont="1" applyBorder="1" applyAlignment="1">
      <alignment wrapText="1"/>
    </xf>
    <xf numFmtId="0" fontId="14" fillId="0" borderId="12" xfId="0" applyFont="1" applyBorder="1"/>
    <xf numFmtId="0" fontId="17" fillId="0" borderId="9" xfId="2" applyFont="1" applyBorder="1" applyAlignment="1">
      <alignment horizontal="left"/>
    </xf>
    <xf numFmtId="0" fontId="12" fillId="0" borderId="14" xfId="2" applyFont="1" applyBorder="1" applyAlignment="1">
      <alignment horizontal="left"/>
    </xf>
    <xf numFmtId="165" fontId="12" fillId="0" borderId="3" xfId="2" applyNumberFormat="1" applyFont="1" applyBorder="1" applyAlignment="1">
      <alignment horizontal="right"/>
    </xf>
    <xf numFmtId="0" fontId="14" fillId="0" borderId="15" xfId="0" applyFont="1" applyBorder="1"/>
    <xf numFmtId="0" fontId="1" fillId="0" borderId="11" xfId="0" applyFont="1" applyBorder="1" applyAlignment="1">
      <alignment wrapText="1"/>
    </xf>
    <xf numFmtId="0" fontId="1" fillId="0" borderId="15" xfId="0" applyFont="1" applyBorder="1" applyAlignment="1">
      <alignment horizontal="center"/>
    </xf>
    <xf numFmtId="4" fontId="1" fillId="0" borderId="15" xfId="0" applyNumberFormat="1" applyFont="1" applyBorder="1"/>
    <xf numFmtId="0" fontId="1" fillId="0" borderId="15" xfId="0" applyFont="1" applyBorder="1" applyAlignment="1">
      <alignment wrapText="1"/>
    </xf>
    <xf numFmtId="0" fontId="1" fillId="0" borderId="0" xfId="0" applyFont="1" applyAlignment="1">
      <alignment horizontal="center" vertical="center"/>
    </xf>
    <xf numFmtId="0" fontId="3" fillId="0" borderId="1" xfId="0" applyFont="1" applyBorder="1" applyAlignment="1">
      <alignment horizontal="center" vertical="center"/>
    </xf>
    <xf numFmtId="0" fontId="1" fillId="0" borderId="3" xfId="0" applyFont="1" applyBorder="1" applyAlignment="1">
      <alignment horizontal="center" vertical="center"/>
    </xf>
    <xf numFmtId="0" fontId="1" fillId="0" borderId="15" xfId="0" applyFont="1" applyBorder="1" applyAlignment="1">
      <alignment horizontal="center" vertical="center"/>
    </xf>
    <xf numFmtId="0" fontId="1" fillId="0" borderId="2" xfId="0" applyFont="1" applyBorder="1" applyAlignment="1">
      <alignment horizontal="center" vertical="center"/>
    </xf>
    <xf numFmtId="0" fontId="4" fillId="0" borderId="11" xfId="0" applyFont="1" applyBorder="1" applyAlignment="1">
      <alignment wrapText="1"/>
    </xf>
    <xf numFmtId="167" fontId="1" fillId="0" borderId="0" xfId="0" applyNumberFormat="1" applyFont="1"/>
    <xf numFmtId="167" fontId="3" fillId="0" borderId="1" xfId="0" applyNumberFormat="1" applyFont="1" applyBorder="1" applyAlignment="1">
      <alignment horizontal="center"/>
    </xf>
    <xf numFmtId="167" fontId="1" fillId="0" borderId="2" xfId="0" applyNumberFormat="1" applyFont="1" applyBorder="1"/>
    <xf numFmtId="167" fontId="1" fillId="0" borderId="3" xfId="0" applyNumberFormat="1" applyFont="1" applyBorder="1"/>
    <xf numFmtId="167" fontId="1" fillId="0" borderId="3" xfId="0" applyNumberFormat="1" applyFont="1" applyBorder="1" applyAlignment="1">
      <alignment horizontal="right"/>
    </xf>
    <xf numFmtId="167" fontId="1" fillId="0" borderId="15" xfId="0" applyNumberFormat="1" applyFont="1" applyBorder="1"/>
    <xf numFmtId="0" fontId="1" fillId="0" borderId="3" xfId="0" applyFont="1" applyBorder="1" applyAlignment="1">
      <alignment horizontal="center" vertical="top"/>
    </xf>
    <xf numFmtId="0" fontId="9" fillId="0" borderId="0" xfId="0" applyFont="1" applyAlignment="1">
      <alignment horizontal="left" vertical="center"/>
    </xf>
    <xf numFmtId="0" fontId="10" fillId="0" borderId="0" xfId="0" applyFont="1" applyAlignment="1">
      <alignment horizontal="left" vertical="center"/>
    </xf>
    <xf numFmtId="0" fontId="9" fillId="0" borderId="0" xfId="0" applyFont="1" applyAlignment="1">
      <alignment horizontal="left"/>
    </xf>
    <xf numFmtId="0" fontId="10" fillId="0" borderId="0" xfId="0" applyFont="1" applyAlignment="1">
      <alignment horizontal="left"/>
    </xf>
    <xf numFmtId="0" fontId="18" fillId="0" borderId="13" xfId="0" applyFont="1" applyBorder="1" applyAlignment="1">
      <alignment vertical="center"/>
    </xf>
    <xf numFmtId="0" fontId="3" fillId="0" borderId="13" xfId="0" applyFont="1" applyBorder="1" applyAlignment="1">
      <alignment vertical="center" wrapText="1"/>
    </xf>
    <xf numFmtId="0" fontId="1" fillId="0" borderId="13" xfId="0" applyFont="1" applyBorder="1" applyAlignment="1">
      <alignment wrapText="1"/>
    </xf>
    <xf numFmtId="0" fontId="3" fillId="0" borderId="13" xfId="0" applyFont="1" applyBorder="1" applyAlignment="1">
      <alignment wrapText="1"/>
    </xf>
    <xf numFmtId="0" fontId="1" fillId="0" borderId="3" xfId="0" applyFont="1" applyBorder="1" applyAlignment="1">
      <alignment horizontal="right" vertical="top"/>
    </xf>
    <xf numFmtId="0" fontId="1" fillId="0" borderId="3" xfId="0" applyFont="1" applyBorder="1" applyAlignment="1">
      <alignment horizontal="right"/>
    </xf>
    <xf numFmtId="0" fontId="1" fillId="0" borderId="3" xfId="0" applyFont="1" applyBorder="1" applyAlignment="1">
      <alignment horizontal="right" vertical="center"/>
    </xf>
    <xf numFmtId="1" fontId="1" fillId="0" borderId="3" xfId="0" applyNumberFormat="1" applyFont="1" applyBorder="1" applyAlignment="1">
      <alignment horizontal="center"/>
    </xf>
    <xf numFmtId="4" fontId="1" fillId="0" borderId="0" xfId="0" applyNumberFormat="1" applyFont="1"/>
    <xf numFmtId="4" fontId="3" fillId="0" borderId="0" xfId="0" applyNumberFormat="1" applyFont="1"/>
    <xf numFmtId="10" fontId="1" fillId="0" borderId="0" xfId="1" applyNumberFormat="1" applyFont="1"/>
    <xf numFmtId="0" fontId="20" fillId="0" borderId="3" xfId="0" applyFont="1" applyBorder="1" applyAlignment="1">
      <alignment wrapText="1"/>
    </xf>
    <xf numFmtId="0" fontId="0" fillId="0" borderId="3" xfId="0" applyBorder="1"/>
    <xf numFmtId="167" fontId="0" fillId="0" borderId="3" xfId="0" applyNumberFormat="1" applyBorder="1"/>
    <xf numFmtId="0" fontId="0" fillId="0" borderId="3" xfId="0" applyBorder="1" applyAlignment="1">
      <alignment wrapText="1"/>
    </xf>
    <xf numFmtId="0" fontId="19" fillId="0" borderId="3" xfId="0" applyFont="1" applyBorder="1" applyAlignment="1">
      <alignment wrapText="1"/>
    </xf>
    <xf numFmtId="0" fontId="19" fillId="0" borderId="3" xfId="0" applyFont="1" applyBorder="1"/>
    <xf numFmtId="167" fontId="19" fillId="0" borderId="3" xfId="0" applyNumberFormat="1" applyFont="1" applyBorder="1"/>
    <xf numFmtId="0" fontId="19" fillId="0" borderId="0" xfId="0" applyFont="1"/>
    <xf numFmtId="0" fontId="1" fillId="0" borderId="3" xfId="0" applyFont="1" applyBorder="1" applyAlignment="1">
      <alignment horizontal="left"/>
    </xf>
    <xf numFmtId="0" fontId="1" fillId="0" borderId="11" xfId="0" applyFont="1" applyBorder="1" applyAlignment="1">
      <alignment horizontal="center"/>
    </xf>
    <xf numFmtId="167" fontId="13" fillId="0" borderId="3" xfId="0" applyNumberFormat="1" applyFont="1" applyBorder="1"/>
    <xf numFmtId="0" fontId="21" fillId="0" borderId="0" xfId="0" applyFont="1" applyAlignment="1">
      <alignment vertical="center"/>
    </xf>
    <xf numFmtId="0" fontId="1" fillId="0" borderId="1"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1" fillId="0" borderId="0" xfId="0" applyFont="1" applyAlignment="1">
      <alignment vertical="center"/>
    </xf>
    <xf numFmtId="0" fontId="1" fillId="0" borderId="3" xfId="0" applyFont="1" applyBorder="1" applyAlignment="1">
      <alignment vertical="center"/>
    </xf>
    <xf numFmtId="0" fontId="1" fillId="0" borderId="13" xfId="0" applyFont="1" applyBorder="1" applyAlignment="1">
      <alignment vertical="center"/>
    </xf>
    <xf numFmtId="0" fontId="1" fillId="0" borderId="14" xfId="0" applyFont="1" applyBorder="1" applyAlignment="1">
      <alignment vertical="center"/>
    </xf>
    <xf numFmtId="164" fontId="3" fillId="0" borderId="1" xfId="0" applyNumberFormat="1" applyFont="1" applyBorder="1" applyAlignment="1">
      <alignment vertical="center"/>
    </xf>
    <xf numFmtId="164" fontId="1" fillId="0" borderId="2" xfId="0" applyNumberFormat="1" applyFont="1" applyBorder="1"/>
    <xf numFmtId="164" fontId="1" fillId="0" borderId="3" xfId="0" applyNumberFormat="1" applyFont="1" applyBorder="1" applyAlignment="1">
      <alignment vertical="center"/>
    </xf>
    <xf numFmtId="164" fontId="1" fillId="0" borderId="3" xfId="0" applyNumberFormat="1" applyFont="1" applyBorder="1"/>
    <xf numFmtId="0" fontId="1" fillId="0" borderId="0" xfId="0" applyFont="1" applyAlignment="1">
      <alignment horizontal="left" vertical="center"/>
    </xf>
    <xf numFmtId="0" fontId="1" fillId="0" borderId="13" xfId="0" applyFont="1" applyBorder="1" applyAlignment="1">
      <alignment horizontal="center" vertical="center"/>
    </xf>
    <xf numFmtId="0" fontId="1" fillId="0" borderId="0" xfId="0" applyFont="1" applyBorder="1" applyAlignment="1">
      <alignment horizontal="center"/>
    </xf>
    <xf numFmtId="167" fontId="1" fillId="0" borderId="14" xfId="0" applyNumberFormat="1" applyFont="1" applyBorder="1"/>
    <xf numFmtId="0" fontId="0" fillId="0" borderId="13" xfId="0" applyBorder="1" applyAlignment="1">
      <alignment horizontal="center"/>
    </xf>
    <xf numFmtId="3" fontId="0" fillId="0" borderId="0" xfId="0" applyNumberFormat="1" applyBorder="1" applyAlignment="1">
      <alignment horizontal="center"/>
    </xf>
    <xf numFmtId="167" fontId="0" fillId="0" borderId="14" xfId="0" applyNumberFormat="1" applyBorder="1"/>
    <xf numFmtId="0" fontId="19" fillId="0" borderId="13" xfId="0" applyFont="1" applyBorder="1" applyAlignment="1">
      <alignment horizontal="center"/>
    </xf>
    <xf numFmtId="3" fontId="19" fillId="0" borderId="0" xfId="0" applyNumberFormat="1" applyFont="1" applyBorder="1" applyAlignment="1">
      <alignment horizontal="center"/>
    </xf>
    <xf numFmtId="167" fontId="19" fillId="0" borderId="14" xfId="0" applyNumberFormat="1" applyFont="1" applyBorder="1"/>
    <xf numFmtId="0" fontId="0" fillId="0" borderId="0" xfId="0" applyBorder="1" applyAlignment="1">
      <alignment wrapText="1"/>
    </xf>
    <xf numFmtId="0" fontId="1" fillId="0" borderId="0" xfId="0" applyFont="1" applyBorder="1" applyAlignment="1">
      <alignment wrapText="1"/>
    </xf>
    <xf numFmtId="0" fontId="1" fillId="0" borderId="2" xfId="0" applyFont="1" applyBorder="1" applyAlignment="1">
      <alignment wrapText="1"/>
    </xf>
    <xf numFmtId="0" fontId="0" fillId="0" borderId="13" xfId="0" applyBorder="1"/>
    <xf numFmtId="3" fontId="13" fillId="0" borderId="0" xfId="0" applyNumberFormat="1" applyFont="1" applyBorder="1"/>
    <xf numFmtId="167" fontId="13" fillId="0" borderId="14" xfId="0" applyNumberFormat="1" applyFont="1" applyBorder="1"/>
    <xf numFmtId="3" fontId="13" fillId="0" borderId="0" xfId="0" applyNumberFormat="1" applyFont="1" applyBorder="1" applyAlignment="1">
      <alignment horizontal="center"/>
    </xf>
    <xf numFmtId="0" fontId="12" fillId="0" borderId="2" xfId="2" applyFont="1" applyBorder="1" applyAlignment="1">
      <alignment horizontal="center" vertical="center"/>
    </xf>
    <xf numFmtId="0" fontId="12" fillId="0" borderId="15" xfId="2" applyFont="1" applyBorder="1" applyAlignment="1">
      <alignment horizontal="center" vertical="center"/>
    </xf>
    <xf numFmtId="1" fontId="12" fillId="0" borderId="2" xfId="2" applyNumberFormat="1" applyFont="1" applyBorder="1" applyAlignment="1">
      <alignment horizontal="center" vertical="center"/>
    </xf>
    <xf numFmtId="1" fontId="12" fillId="0" borderId="15" xfId="2" applyNumberFormat="1" applyFont="1" applyBorder="1" applyAlignment="1">
      <alignment horizontal="center" vertical="center"/>
    </xf>
  </cellXfs>
  <cellStyles count="3">
    <cellStyle name="Normal" xfId="0" builtinId="0"/>
    <cellStyle name="Normal 2" xfId="2"/>
    <cellStyle name="Percent" xfId="1" builtinId="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tyles" Target="styles.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Projects%20Under%20Mulalo%20Consulting%20Engineers/Users/Alex/Documents/HWA/CDM/CDM%20FEES%20ESTIMA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Projects%20Under%20Mulalo%20Consulting%20Engineers/Sekhukhune%20Distrrict/AA/SEKHUKHUNE%20DISTRICT%20PROJECT%20REPRIORITY%20LIST%2026Feb%202014%20data%20for%20dige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docs.live.net/Projects%20Under%20Mulalo%20Consulting%20Engineers/HWA%20PROJECTS/12008%20-%20DWA%20Support/MWIG/Vhembe%20DM/Users/k042et/Desktop/TT.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d.docs.live.net/Users/Godfrey/AppData/Local/Microsoft/Windows/Temporary%20Internet%20Files/Content.Outlook/XY595HP4/Monthly%20report(20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BWSProject Cost"/>
      <sheetName val="TBWSCash-Flows"/>
      <sheetName val="TBWSProject Cash-Flows"/>
      <sheetName val="ABWSCash-Flows "/>
      <sheetName val="ABWSProject Cash-Flows "/>
      <sheetName val="MBWSCash-Flows"/>
      <sheetName val="MBWSProject Cash-Flows"/>
      <sheetName val="BSProject Cost "/>
      <sheetName val="BSCash-Flows "/>
      <sheetName val="BSProject Cash-Flows "/>
      <sheetName val="SUMMARY"/>
      <sheetName val="TBWSProject_Cost1"/>
      <sheetName val="TBWSProject_Cash-Flows1"/>
      <sheetName val="ABWSCash-Flows_1"/>
      <sheetName val="ABWSProject_Cash-Flows_1"/>
      <sheetName val="MBWSProject_Cash-Flows1"/>
      <sheetName val="BSProject_Cost_1"/>
      <sheetName val="BSCash-Flows_1"/>
      <sheetName val="BSProject_Cash-Flows_1"/>
      <sheetName val="TBWSProject_Cost"/>
      <sheetName val="TBWSProject_Cash-Flows"/>
      <sheetName val="ABWSCash-Flows_"/>
      <sheetName val="ABWSProject_Cash-Flows_"/>
      <sheetName val="MBWSProject_Cash-Flows"/>
      <sheetName val="BSProject_Cost_"/>
      <sheetName val="BSCash-Flows_"/>
      <sheetName val="BSProject_Cash-Flows_"/>
      <sheetName val="TBWSProject_Cost2"/>
      <sheetName val="TBWSProject_Cash-Flows2"/>
      <sheetName val="ABWSCash-Flows_2"/>
      <sheetName val="ABWSProject_Cash-Flows_2"/>
      <sheetName val="MBWSProject_Cash-Flows2"/>
      <sheetName val="BSProject_Cost_2"/>
      <sheetName val="BSCash-Flows_2"/>
      <sheetName val="BSProject_Cash-Flows_2"/>
    </sheetNames>
    <sheetDataSet>
      <sheetData sheetId="0"/>
      <sheetData sheetId="1"/>
      <sheetData sheetId="2"/>
      <sheetData sheetId="3"/>
      <sheetData sheetId="4"/>
      <sheetData sheetId="5"/>
      <sheetData sheetId="6"/>
      <sheetData sheetId="7"/>
      <sheetData sheetId="8"/>
      <sheetData sheetId="9"/>
      <sheetData sheetId="10">
        <row r="16">
          <cell r="D16">
            <v>48000</v>
          </cell>
        </row>
        <row r="17">
          <cell r="D17">
            <v>48000</v>
          </cell>
        </row>
        <row r="18">
          <cell r="D18">
            <v>8500</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ias Motsoaledi"/>
      <sheetName val="Tubatse"/>
      <sheetName val="Makhuduthamaga"/>
      <sheetName val="Fetakgomo"/>
      <sheetName val="Summary"/>
      <sheetName val="Estimated prices"/>
      <sheetName val="Standard Bill"/>
      <sheetName val="Elias_Motsoaledi1"/>
      <sheetName val="Estimated_prices1"/>
      <sheetName val="Standard_Bill1"/>
      <sheetName val="Elias_Motsoaledi"/>
      <sheetName val="Estimated_prices"/>
      <sheetName val="Standard_Bill"/>
      <sheetName val="Elias_Motsoaledi2"/>
      <sheetName val="Estimated_prices2"/>
      <sheetName val="Standard_Bill2"/>
    </sheetNames>
    <sheetDataSet>
      <sheetData sheetId="0"/>
      <sheetData sheetId="1"/>
      <sheetData sheetId="2"/>
      <sheetData sheetId="3"/>
      <sheetData sheetId="4"/>
      <sheetData sheetId="5">
        <row r="15">
          <cell r="D15">
            <v>773950</v>
          </cell>
        </row>
        <row r="19">
          <cell r="D19">
            <v>471950</v>
          </cell>
        </row>
        <row r="35">
          <cell r="D35">
            <v>218500</v>
          </cell>
        </row>
        <row r="48">
          <cell r="D48">
            <v>491550.14689999999</v>
          </cell>
        </row>
      </sheetData>
      <sheetData sheetId="6"/>
      <sheetData sheetId="7"/>
      <sheetData sheetId="8"/>
      <sheetData sheetId="9"/>
      <sheetData sheetId="10"/>
      <sheetData sheetId="11"/>
      <sheetData sheetId="12"/>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WIG REPORT"/>
      <sheetName val="MWIG "/>
      <sheetName val="Sheet2"/>
      <sheetName val="H20-VHEMBE"/>
      <sheetName val="MWIG_REPORT1"/>
      <sheetName val="MWIG_1"/>
      <sheetName val="MWIG_REPORT"/>
      <sheetName val="MWIG_"/>
      <sheetName val="MWIG_REPORT2"/>
      <sheetName val="MWIG_2"/>
    </sheetNames>
    <sheetDataSet>
      <sheetData sheetId="0" refreshError="1"/>
      <sheetData sheetId="1" refreshError="1"/>
      <sheetData sheetId="2" refreshError="1">
        <row r="13">
          <cell r="G13">
            <v>813000</v>
          </cell>
        </row>
        <row r="15">
          <cell r="G15">
            <v>934950</v>
          </cell>
        </row>
      </sheetData>
      <sheetData sheetId="3" refreshError="1"/>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 1"/>
      <sheetName val="Form_11"/>
      <sheetName val="Form_1"/>
      <sheetName val="Form_12"/>
    </sheetNames>
    <sheetDataSet>
      <sheetData sheetId="0" refreshError="1"/>
      <sheetData sheetId="1"/>
      <sheetData sheetId="2"/>
      <sheetData sheetId="3"/>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60"/>
  <sheetViews>
    <sheetView tabSelected="1" view="pageBreakPreview" zoomScaleNormal="140" zoomScaleSheetLayoutView="100" zoomScalePageLayoutView="80" workbookViewId="0">
      <selection activeCell="C13" sqref="C13"/>
    </sheetView>
  </sheetViews>
  <sheetFormatPr defaultRowHeight="13" customHeight="1"/>
  <cols>
    <col min="1" max="1" width="5.58203125" style="97" customWidth="1"/>
    <col min="2" max="2" width="7.08203125" style="57" customWidth="1"/>
    <col min="3" max="3" width="43.4140625" style="98" customWidth="1"/>
    <col min="4" max="4" width="8.58203125" style="57" customWidth="1"/>
    <col min="5" max="5" width="10.33203125" style="57" customWidth="1"/>
    <col min="6" max="6" width="12.08203125" style="57" customWidth="1"/>
    <col min="7" max="7" width="12.75" style="57" customWidth="1"/>
    <col min="8" max="256" width="8.9140625" style="57"/>
    <col min="257" max="257" width="6.33203125" style="57" customWidth="1"/>
    <col min="258" max="258" width="7.6640625" style="57" customWidth="1"/>
    <col min="259" max="259" width="50.08203125" style="57" customWidth="1"/>
    <col min="260" max="260" width="7.4140625" style="57" customWidth="1"/>
    <col min="261" max="261" width="8.6640625" style="57" customWidth="1"/>
    <col min="262" max="262" width="10.25" style="57" customWidth="1"/>
    <col min="263" max="263" width="11.33203125" style="57" customWidth="1"/>
    <col min="264" max="512" width="8.9140625" style="57"/>
    <col min="513" max="513" width="6.33203125" style="57" customWidth="1"/>
    <col min="514" max="514" width="7.6640625" style="57" customWidth="1"/>
    <col min="515" max="515" width="50.08203125" style="57" customWidth="1"/>
    <col min="516" max="516" width="7.4140625" style="57" customWidth="1"/>
    <col min="517" max="517" width="8.6640625" style="57" customWidth="1"/>
    <col min="518" max="518" width="10.25" style="57" customWidth="1"/>
    <col min="519" max="519" width="11.33203125" style="57" customWidth="1"/>
    <col min="520" max="768" width="8.9140625" style="57"/>
    <col min="769" max="769" width="6.33203125" style="57" customWidth="1"/>
    <col min="770" max="770" width="7.6640625" style="57" customWidth="1"/>
    <col min="771" max="771" width="50.08203125" style="57" customWidth="1"/>
    <col min="772" max="772" width="7.4140625" style="57" customWidth="1"/>
    <col min="773" max="773" width="8.6640625" style="57" customWidth="1"/>
    <col min="774" max="774" width="10.25" style="57" customWidth="1"/>
    <col min="775" max="775" width="11.33203125" style="57" customWidth="1"/>
    <col min="776" max="1024" width="8.9140625" style="57"/>
    <col min="1025" max="1025" width="6.33203125" style="57" customWidth="1"/>
    <col min="1026" max="1026" width="7.6640625" style="57" customWidth="1"/>
    <col min="1027" max="1027" width="50.08203125" style="57" customWidth="1"/>
    <col min="1028" max="1028" width="7.4140625" style="57" customWidth="1"/>
    <col min="1029" max="1029" width="8.6640625" style="57" customWidth="1"/>
    <col min="1030" max="1030" width="10.25" style="57" customWidth="1"/>
    <col min="1031" max="1031" width="11.33203125" style="57" customWidth="1"/>
    <col min="1032" max="1280" width="8.9140625" style="57"/>
    <col min="1281" max="1281" width="6.33203125" style="57" customWidth="1"/>
    <col min="1282" max="1282" width="7.6640625" style="57" customWidth="1"/>
    <col min="1283" max="1283" width="50.08203125" style="57" customWidth="1"/>
    <col min="1284" max="1284" width="7.4140625" style="57" customWidth="1"/>
    <col min="1285" max="1285" width="8.6640625" style="57" customWidth="1"/>
    <col min="1286" max="1286" width="10.25" style="57" customWidth="1"/>
    <col min="1287" max="1287" width="11.33203125" style="57" customWidth="1"/>
    <col min="1288" max="1536" width="8.9140625" style="57"/>
    <col min="1537" max="1537" width="6.33203125" style="57" customWidth="1"/>
    <col min="1538" max="1538" width="7.6640625" style="57" customWidth="1"/>
    <col min="1539" max="1539" width="50.08203125" style="57" customWidth="1"/>
    <col min="1540" max="1540" width="7.4140625" style="57" customWidth="1"/>
    <col min="1541" max="1541" width="8.6640625" style="57" customWidth="1"/>
    <col min="1542" max="1542" width="10.25" style="57" customWidth="1"/>
    <col min="1543" max="1543" width="11.33203125" style="57" customWidth="1"/>
    <col min="1544" max="1792" width="8.9140625" style="57"/>
    <col min="1793" max="1793" width="6.33203125" style="57" customWidth="1"/>
    <col min="1794" max="1794" width="7.6640625" style="57" customWidth="1"/>
    <col min="1795" max="1795" width="50.08203125" style="57" customWidth="1"/>
    <col min="1796" max="1796" width="7.4140625" style="57" customWidth="1"/>
    <col min="1797" max="1797" width="8.6640625" style="57" customWidth="1"/>
    <col min="1798" max="1798" width="10.25" style="57" customWidth="1"/>
    <col min="1799" max="1799" width="11.33203125" style="57" customWidth="1"/>
    <col min="1800" max="2048" width="8.9140625" style="57"/>
    <col min="2049" max="2049" width="6.33203125" style="57" customWidth="1"/>
    <col min="2050" max="2050" width="7.6640625" style="57" customWidth="1"/>
    <col min="2051" max="2051" width="50.08203125" style="57" customWidth="1"/>
    <col min="2052" max="2052" width="7.4140625" style="57" customWidth="1"/>
    <col min="2053" max="2053" width="8.6640625" style="57" customWidth="1"/>
    <col min="2054" max="2054" width="10.25" style="57" customWidth="1"/>
    <col min="2055" max="2055" width="11.33203125" style="57" customWidth="1"/>
    <col min="2056" max="2304" width="8.9140625" style="57"/>
    <col min="2305" max="2305" width="6.33203125" style="57" customWidth="1"/>
    <col min="2306" max="2306" width="7.6640625" style="57" customWidth="1"/>
    <col min="2307" max="2307" width="50.08203125" style="57" customWidth="1"/>
    <col min="2308" max="2308" width="7.4140625" style="57" customWidth="1"/>
    <col min="2309" max="2309" width="8.6640625" style="57" customWidth="1"/>
    <col min="2310" max="2310" width="10.25" style="57" customWidth="1"/>
    <col min="2311" max="2311" width="11.33203125" style="57" customWidth="1"/>
    <col min="2312" max="2560" width="8.9140625" style="57"/>
    <col min="2561" max="2561" width="6.33203125" style="57" customWidth="1"/>
    <col min="2562" max="2562" width="7.6640625" style="57" customWidth="1"/>
    <col min="2563" max="2563" width="50.08203125" style="57" customWidth="1"/>
    <col min="2564" max="2564" width="7.4140625" style="57" customWidth="1"/>
    <col min="2565" max="2565" width="8.6640625" style="57" customWidth="1"/>
    <col min="2566" max="2566" width="10.25" style="57" customWidth="1"/>
    <col min="2567" max="2567" width="11.33203125" style="57" customWidth="1"/>
    <col min="2568" max="2816" width="8.9140625" style="57"/>
    <col min="2817" max="2817" width="6.33203125" style="57" customWidth="1"/>
    <col min="2818" max="2818" width="7.6640625" style="57" customWidth="1"/>
    <col min="2819" max="2819" width="50.08203125" style="57" customWidth="1"/>
    <col min="2820" max="2820" width="7.4140625" style="57" customWidth="1"/>
    <col min="2821" max="2821" width="8.6640625" style="57" customWidth="1"/>
    <col min="2822" max="2822" width="10.25" style="57" customWidth="1"/>
    <col min="2823" max="2823" width="11.33203125" style="57" customWidth="1"/>
    <col min="2824" max="3072" width="8.9140625" style="57"/>
    <col min="3073" max="3073" width="6.33203125" style="57" customWidth="1"/>
    <col min="3074" max="3074" width="7.6640625" style="57" customWidth="1"/>
    <col min="3075" max="3075" width="50.08203125" style="57" customWidth="1"/>
    <col min="3076" max="3076" width="7.4140625" style="57" customWidth="1"/>
    <col min="3077" max="3077" width="8.6640625" style="57" customWidth="1"/>
    <col min="3078" max="3078" width="10.25" style="57" customWidth="1"/>
    <col min="3079" max="3079" width="11.33203125" style="57" customWidth="1"/>
    <col min="3080" max="3328" width="8.9140625" style="57"/>
    <col min="3329" max="3329" width="6.33203125" style="57" customWidth="1"/>
    <col min="3330" max="3330" width="7.6640625" style="57" customWidth="1"/>
    <col min="3331" max="3331" width="50.08203125" style="57" customWidth="1"/>
    <col min="3332" max="3332" width="7.4140625" style="57" customWidth="1"/>
    <col min="3333" max="3333" width="8.6640625" style="57" customWidth="1"/>
    <col min="3334" max="3334" width="10.25" style="57" customWidth="1"/>
    <col min="3335" max="3335" width="11.33203125" style="57" customWidth="1"/>
    <col min="3336" max="3584" width="8.9140625" style="57"/>
    <col min="3585" max="3585" width="6.33203125" style="57" customWidth="1"/>
    <col min="3586" max="3586" width="7.6640625" style="57" customWidth="1"/>
    <col min="3587" max="3587" width="50.08203125" style="57" customWidth="1"/>
    <col min="3588" max="3588" width="7.4140625" style="57" customWidth="1"/>
    <col min="3589" max="3589" width="8.6640625" style="57" customWidth="1"/>
    <col min="3590" max="3590" width="10.25" style="57" customWidth="1"/>
    <col min="3591" max="3591" width="11.33203125" style="57" customWidth="1"/>
    <col min="3592" max="3840" width="8.9140625" style="57"/>
    <col min="3841" max="3841" width="6.33203125" style="57" customWidth="1"/>
    <col min="3842" max="3842" width="7.6640625" style="57" customWidth="1"/>
    <col min="3843" max="3843" width="50.08203125" style="57" customWidth="1"/>
    <col min="3844" max="3844" width="7.4140625" style="57" customWidth="1"/>
    <col min="3845" max="3845" width="8.6640625" style="57" customWidth="1"/>
    <col min="3846" max="3846" width="10.25" style="57" customWidth="1"/>
    <col min="3847" max="3847" width="11.33203125" style="57" customWidth="1"/>
    <col min="3848" max="4096" width="8.9140625" style="57"/>
    <col min="4097" max="4097" width="6.33203125" style="57" customWidth="1"/>
    <col min="4098" max="4098" width="7.6640625" style="57" customWidth="1"/>
    <col min="4099" max="4099" width="50.08203125" style="57" customWidth="1"/>
    <col min="4100" max="4100" width="7.4140625" style="57" customWidth="1"/>
    <col min="4101" max="4101" width="8.6640625" style="57" customWidth="1"/>
    <col min="4102" max="4102" width="10.25" style="57" customWidth="1"/>
    <col min="4103" max="4103" width="11.33203125" style="57" customWidth="1"/>
    <col min="4104" max="4352" width="8.9140625" style="57"/>
    <col min="4353" max="4353" width="6.33203125" style="57" customWidth="1"/>
    <col min="4354" max="4354" width="7.6640625" style="57" customWidth="1"/>
    <col min="4355" max="4355" width="50.08203125" style="57" customWidth="1"/>
    <col min="4356" max="4356" width="7.4140625" style="57" customWidth="1"/>
    <col min="4357" max="4357" width="8.6640625" style="57" customWidth="1"/>
    <col min="4358" max="4358" width="10.25" style="57" customWidth="1"/>
    <col min="4359" max="4359" width="11.33203125" style="57" customWidth="1"/>
    <col min="4360" max="4608" width="8.9140625" style="57"/>
    <col min="4609" max="4609" width="6.33203125" style="57" customWidth="1"/>
    <col min="4610" max="4610" width="7.6640625" style="57" customWidth="1"/>
    <col min="4611" max="4611" width="50.08203125" style="57" customWidth="1"/>
    <col min="4612" max="4612" width="7.4140625" style="57" customWidth="1"/>
    <col min="4613" max="4613" width="8.6640625" style="57" customWidth="1"/>
    <col min="4614" max="4614" width="10.25" style="57" customWidth="1"/>
    <col min="4615" max="4615" width="11.33203125" style="57" customWidth="1"/>
    <col min="4616" max="4864" width="8.9140625" style="57"/>
    <col min="4865" max="4865" width="6.33203125" style="57" customWidth="1"/>
    <col min="4866" max="4866" width="7.6640625" style="57" customWidth="1"/>
    <col min="4867" max="4867" width="50.08203125" style="57" customWidth="1"/>
    <col min="4868" max="4868" width="7.4140625" style="57" customWidth="1"/>
    <col min="4869" max="4869" width="8.6640625" style="57" customWidth="1"/>
    <col min="4870" max="4870" width="10.25" style="57" customWidth="1"/>
    <col min="4871" max="4871" width="11.33203125" style="57" customWidth="1"/>
    <col min="4872" max="5120" width="8.9140625" style="57"/>
    <col min="5121" max="5121" width="6.33203125" style="57" customWidth="1"/>
    <col min="5122" max="5122" width="7.6640625" style="57" customWidth="1"/>
    <col min="5123" max="5123" width="50.08203125" style="57" customWidth="1"/>
    <col min="5124" max="5124" width="7.4140625" style="57" customWidth="1"/>
    <col min="5125" max="5125" width="8.6640625" style="57" customWidth="1"/>
    <col min="5126" max="5126" width="10.25" style="57" customWidth="1"/>
    <col min="5127" max="5127" width="11.33203125" style="57" customWidth="1"/>
    <col min="5128" max="5376" width="8.9140625" style="57"/>
    <col min="5377" max="5377" width="6.33203125" style="57" customWidth="1"/>
    <col min="5378" max="5378" width="7.6640625" style="57" customWidth="1"/>
    <col min="5379" max="5379" width="50.08203125" style="57" customWidth="1"/>
    <col min="5380" max="5380" width="7.4140625" style="57" customWidth="1"/>
    <col min="5381" max="5381" width="8.6640625" style="57" customWidth="1"/>
    <col min="5382" max="5382" width="10.25" style="57" customWidth="1"/>
    <col min="5383" max="5383" width="11.33203125" style="57" customWidth="1"/>
    <col min="5384" max="5632" width="8.9140625" style="57"/>
    <col min="5633" max="5633" width="6.33203125" style="57" customWidth="1"/>
    <col min="5634" max="5634" width="7.6640625" style="57" customWidth="1"/>
    <col min="5635" max="5635" width="50.08203125" style="57" customWidth="1"/>
    <col min="5636" max="5636" width="7.4140625" style="57" customWidth="1"/>
    <col min="5637" max="5637" width="8.6640625" style="57" customWidth="1"/>
    <col min="5638" max="5638" width="10.25" style="57" customWidth="1"/>
    <col min="5639" max="5639" width="11.33203125" style="57" customWidth="1"/>
    <col min="5640" max="5888" width="8.9140625" style="57"/>
    <col min="5889" max="5889" width="6.33203125" style="57" customWidth="1"/>
    <col min="5890" max="5890" width="7.6640625" style="57" customWidth="1"/>
    <col min="5891" max="5891" width="50.08203125" style="57" customWidth="1"/>
    <col min="5892" max="5892" width="7.4140625" style="57" customWidth="1"/>
    <col min="5893" max="5893" width="8.6640625" style="57" customWidth="1"/>
    <col min="5894" max="5894" width="10.25" style="57" customWidth="1"/>
    <col min="5895" max="5895" width="11.33203125" style="57" customWidth="1"/>
    <col min="5896" max="6144" width="8.9140625" style="57"/>
    <col min="6145" max="6145" width="6.33203125" style="57" customWidth="1"/>
    <col min="6146" max="6146" width="7.6640625" style="57" customWidth="1"/>
    <col min="6147" max="6147" width="50.08203125" style="57" customWidth="1"/>
    <col min="6148" max="6148" width="7.4140625" style="57" customWidth="1"/>
    <col min="6149" max="6149" width="8.6640625" style="57" customWidth="1"/>
    <col min="6150" max="6150" width="10.25" style="57" customWidth="1"/>
    <col min="6151" max="6151" width="11.33203125" style="57" customWidth="1"/>
    <col min="6152" max="6400" width="8.9140625" style="57"/>
    <col min="6401" max="6401" width="6.33203125" style="57" customWidth="1"/>
    <col min="6402" max="6402" width="7.6640625" style="57" customWidth="1"/>
    <col min="6403" max="6403" width="50.08203125" style="57" customWidth="1"/>
    <col min="6404" max="6404" width="7.4140625" style="57" customWidth="1"/>
    <col min="6405" max="6405" width="8.6640625" style="57" customWidth="1"/>
    <col min="6406" max="6406" width="10.25" style="57" customWidth="1"/>
    <col min="6407" max="6407" width="11.33203125" style="57" customWidth="1"/>
    <col min="6408" max="6656" width="8.9140625" style="57"/>
    <col min="6657" max="6657" width="6.33203125" style="57" customWidth="1"/>
    <col min="6658" max="6658" width="7.6640625" style="57" customWidth="1"/>
    <col min="6659" max="6659" width="50.08203125" style="57" customWidth="1"/>
    <col min="6660" max="6660" width="7.4140625" style="57" customWidth="1"/>
    <col min="6661" max="6661" width="8.6640625" style="57" customWidth="1"/>
    <col min="6662" max="6662" width="10.25" style="57" customWidth="1"/>
    <col min="6663" max="6663" width="11.33203125" style="57" customWidth="1"/>
    <col min="6664" max="6912" width="8.9140625" style="57"/>
    <col min="6913" max="6913" width="6.33203125" style="57" customWidth="1"/>
    <col min="6914" max="6914" width="7.6640625" style="57" customWidth="1"/>
    <col min="6915" max="6915" width="50.08203125" style="57" customWidth="1"/>
    <col min="6916" max="6916" width="7.4140625" style="57" customWidth="1"/>
    <col min="6917" max="6917" width="8.6640625" style="57" customWidth="1"/>
    <col min="6918" max="6918" width="10.25" style="57" customWidth="1"/>
    <col min="6919" max="6919" width="11.33203125" style="57" customWidth="1"/>
    <col min="6920" max="7168" width="8.9140625" style="57"/>
    <col min="7169" max="7169" width="6.33203125" style="57" customWidth="1"/>
    <col min="7170" max="7170" width="7.6640625" style="57" customWidth="1"/>
    <col min="7171" max="7171" width="50.08203125" style="57" customWidth="1"/>
    <col min="7172" max="7172" width="7.4140625" style="57" customWidth="1"/>
    <col min="7173" max="7173" width="8.6640625" style="57" customWidth="1"/>
    <col min="7174" max="7174" width="10.25" style="57" customWidth="1"/>
    <col min="7175" max="7175" width="11.33203125" style="57" customWidth="1"/>
    <col min="7176" max="7424" width="8.9140625" style="57"/>
    <col min="7425" max="7425" width="6.33203125" style="57" customWidth="1"/>
    <col min="7426" max="7426" width="7.6640625" style="57" customWidth="1"/>
    <col min="7427" max="7427" width="50.08203125" style="57" customWidth="1"/>
    <col min="7428" max="7428" width="7.4140625" style="57" customWidth="1"/>
    <col min="7429" max="7429" width="8.6640625" style="57" customWidth="1"/>
    <col min="7430" max="7430" width="10.25" style="57" customWidth="1"/>
    <col min="7431" max="7431" width="11.33203125" style="57" customWidth="1"/>
    <col min="7432" max="7680" width="8.9140625" style="57"/>
    <col min="7681" max="7681" width="6.33203125" style="57" customWidth="1"/>
    <col min="7682" max="7682" width="7.6640625" style="57" customWidth="1"/>
    <col min="7683" max="7683" width="50.08203125" style="57" customWidth="1"/>
    <col min="7684" max="7684" width="7.4140625" style="57" customWidth="1"/>
    <col min="7685" max="7685" width="8.6640625" style="57" customWidth="1"/>
    <col min="7686" max="7686" width="10.25" style="57" customWidth="1"/>
    <col min="7687" max="7687" width="11.33203125" style="57" customWidth="1"/>
    <col min="7688" max="7936" width="8.9140625" style="57"/>
    <col min="7937" max="7937" width="6.33203125" style="57" customWidth="1"/>
    <col min="7938" max="7938" width="7.6640625" style="57" customWidth="1"/>
    <col min="7939" max="7939" width="50.08203125" style="57" customWidth="1"/>
    <col min="7940" max="7940" width="7.4140625" style="57" customWidth="1"/>
    <col min="7941" max="7941" width="8.6640625" style="57" customWidth="1"/>
    <col min="7942" max="7942" width="10.25" style="57" customWidth="1"/>
    <col min="7943" max="7943" width="11.33203125" style="57" customWidth="1"/>
    <col min="7944" max="8192" width="8.9140625" style="57"/>
    <col min="8193" max="8193" width="6.33203125" style="57" customWidth="1"/>
    <col min="8194" max="8194" width="7.6640625" style="57" customWidth="1"/>
    <col min="8195" max="8195" width="50.08203125" style="57" customWidth="1"/>
    <col min="8196" max="8196" width="7.4140625" style="57" customWidth="1"/>
    <col min="8197" max="8197" width="8.6640625" style="57" customWidth="1"/>
    <col min="8198" max="8198" width="10.25" style="57" customWidth="1"/>
    <col min="8199" max="8199" width="11.33203125" style="57" customWidth="1"/>
    <col min="8200" max="8448" width="8.9140625" style="57"/>
    <col min="8449" max="8449" width="6.33203125" style="57" customWidth="1"/>
    <col min="8450" max="8450" width="7.6640625" style="57" customWidth="1"/>
    <col min="8451" max="8451" width="50.08203125" style="57" customWidth="1"/>
    <col min="8452" max="8452" width="7.4140625" style="57" customWidth="1"/>
    <col min="8453" max="8453" width="8.6640625" style="57" customWidth="1"/>
    <col min="8454" max="8454" width="10.25" style="57" customWidth="1"/>
    <col min="8455" max="8455" width="11.33203125" style="57" customWidth="1"/>
    <col min="8456" max="8704" width="8.9140625" style="57"/>
    <col min="8705" max="8705" width="6.33203125" style="57" customWidth="1"/>
    <col min="8706" max="8706" width="7.6640625" style="57" customWidth="1"/>
    <col min="8707" max="8707" width="50.08203125" style="57" customWidth="1"/>
    <col min="8708" max="8708" width="7.4140625" style="57" customWidth="1"/>
    <col min="8709" max="8709" width="8.6640625" style="57" customWidth="1"/>
    <col min="8710" max="8710" width="10.25" style="57" customWidth="1"/>
    <col min="8711" max="8711" width="11.33203125" style="57" customWidth="1"/>
    <col min="8712" max="8960" width="8.9140625" style="57"/>
    <col min="8961" max="8961" width="6.33203125" style="57" customWidth="1"/>
    <col min="8962" max="8962" width="7.6640625" style="57" customWidth="1"/>
    <col min="8963" max="8963" width="50.08203125" style="57" customWidth="1"/>
    <col min="8964" max="8964" width="7.4140625" style="57" customWidth="1"/>
    <col min="8965" max="8965" width="8.6640625" style="57" customWidth="1"/>
    <col min="8966" max="8966" width="10.25" style="57" customWidth="1"/>
    <col min="8967" max="8967" width="11.33203125" style="57" customWidth="1"/>
    <col min="8968" max="9216" width="8.9140625" style="57"/>
    <col min="9217" max="9217" width="6.33203125" style="57" customWidth="1"/>
    <col min="9218" max="9218" width="7.6640625" style="57" customWidth="1"/>
    <col min="9219" max="9219" width="50.08203125" style="57" customWidth="1"/>
    <col min="9220" max="9220" width="7.4140625" style="57" customWidth="1"/>
    <col min="9221" max="9221" width="8.6640625" style="57" customWidth="1"/>
    <col min="9222" max="9222" width="10.25" style="57" customWidth="1"/>
    <col min="9223" max="9223" width="11.33203125" style="57" customWidth="1"/>
    <col min="9224" max="9472" width="8.9140625" style="57"/>
    <col min="9473" max="9473" width="6.33203125" style="57" customWidth="1"/>
    <col min="9474" max="9474" width="7.6640625" style="57" customWidth="1"/>
    <col min="9475" max="9475" width="50.08203125" style="57" customWidth="1"/>
    <col min="9476" max="9476" width="7.4140625" style="57" customWidth="1"/>
    <col min="9477" max="9477" width="8.6640625" style="57" customWidth="1"/>
    <col min="9478" max="9478" width="10.25" style="57" customWidth="1"/>
    <col min="9479" max="9479" width="11.33203125" style="57" customWidth="1"/>
    <col min="9480" max="9728" width="8.9140625" style="57"/>
    <col min="9729" max="9729" width="6.33203125" style="57" customWidth="1"/>
    <col min="9730" max="9730" width="7.6640625" style="57" customWidth="1"/>
    <col min="9731" max="9731" width="50.08203125" style="57" customWidth="1"/>
    <col min="9732" max="9732" width="7.4140625" style="57" customWidth="1"/>
    <col min="9733" max="9733" width="8.6640625" style="57" customWidth="1"/>
    <col min="9734" max="9734" width="10.25" style="57" customWidth="1"/>
    <col min="9735" max="9735" width="11.33203125" style="57" customWidth="1"/>
    <col min="9736" max="9984" width="8.9140625" style="57"/>
    <col min="9985" max="9985" width="6.33203125" style="57" customWidth="1"/>
    <col min="9986" max="9986" width="7.6640625" style="57" customWidth="1"/>
    <col min="9987" max="9987" width="50.08203125" style="57" customWidth="1"/>
    <col min="9988" max="9988" width="7.4140625" style="57" customWidth="1"/>
    <col min="9989" max="9989" width="8.6640625" style="57" customWidth="1"/>
    <col min="9990" max="9990" width="10.25" style="57" customWidth="1"/>
    <col min="9991" max="9991" width="11.33203125" style="57" customWidth="1"/>
    <col min="9992" max="10240" width="8.9140625" style="57"/>
    <col min="10241" max="10241" width="6.33203125" style="57" customWidth="1"/>
    <col min="10242" max="10242" width="7.6640625" style="57" customWidth="1"/>
    <col min="10243" max="10243" width="50.08203125" style="57" customWidth="1"/>
    <col min="10244" max="10244" width="7.4140625" style="57" customWidth="1"/>
    <col min="10245" max="10245" width="8.6640625" style="57" customWidth="1"/>
    <col min="10246" max="10246" width="10.25" style="57" customWidth="1"/>
    <col min="10247" max="10247" width="11.33203125" style="57" customWidth="1"/>
    <col min="10248" max="10496" width="8.9140625" style="57"/>
    <col min="10497" max="10497" width="6.33203125" style="57" customWidth="1"/>
    <col min="10498" max="10498" width="7.6640625" style="57" customWidth="1"/>
    <col min="10499" max="10499" width="50.08203125" style="57" customWidth="1"/>
    <col min="10500" max="10500" width="7.4140625" style="57" customWidth="1"/>
    <col min="10501" max="10501" width="8.6640625" style="57" customWidth="1"/>
    <col min="10502" max="10502" width="10.25" style="57" customWidth="1"/>
    <col min="10503" max="10503" width="11.33203125" style="57" customWidth="1"/>
    <col min="10504" max="10752" width="8.9140625" style="57"/>
    <col min="10753" max="10753" width="6.33203125" style="57" customWidth="1"/>
    <col min="10754" max="10754" width="7.6640625" style="57" customWidth="1"/>
    <col min="10755" max="10755" width="50.08203125" style="57" customWidth="1"/>
    <col min="10756" max="10756" width="7.4140625" style="57" customWidth="1"/>
    <col min="10757" max="10757" width="8.6640625" style="57" customWidth="1"/>
    <col min="10758" max="10758" width="10.25" style="57" customWidth="1"/>
    <col min="10759" max="10759" width="11.33203125" style="57" customWidth="1"/>
    <col min="10760" max="11008" width="8.9140625" style="57"/>
    <col min="11009" max="11009" width="6.33203125" style="57" customWidth="1"/>
    <col min="11010" max="11010" width="7.6640625" style="57" customWidth="1"/>
    <col min="11011" max="11011" width="50.08203125" style="57" customWidth="1"/>
    <col min="11012" max="11012" width="7.4140625" style="57" customWidth="1"/>
    <col min="11013" max="11013" width="8.6640625" style="57" customWidth="1"/>
    <col min="11014" max="11014" width="10.25" style="57" customWidth="1"/>
    <col min="11015" max="11015" width="11.33203125" style="57" customWidth="1"/>
    <col min="11016" max="11264" width="8.9140625" style="57"/>
    <col min="11265" max="11265" width="6.33203125" style="57" customWidth="1"/>
    <col min="11266" max="11266" width="7.6640625" style="57" customWidth="1"/>
    <col min="11267" max="11267" width="50.08203125" style="57" customWidth="1"/>
    <col min="11268" max="11268" width="7.4140625" style="57" customWidth="1"/>
    <col min="11269" max="11269" width="8.6640625" style="57" customWidth="1"/>
    <col min="11270" max="11270" width="10.25" style="57" customWidth="1"/>
    <col min="11271" max="11271" width="11.33203125" style="57" customWidth="1"/>
    <col min="11272" max="11520" width="8.9140625" style="57"/>
    <col min="11521" max="11521" width="6.33203125" style="57" customWidth="1"/>
    <col min="11522" max="11522" width="7.6640625" style="57" customWidth="1"/>
    <col min="11523" max="11523" width="50.08203125" style="57" customWidth="1"/>
    <col min="11524" max="11524" width="7.4140625" style="57" customWidth="1"/>
    <col min="11525" max="11525" width="8.6640625" style="57" customWidth="1"/>
    <col min="11526" max="11526" width="10.25" style="57" customWidth="1"/>
    <col min="11527" max="11527" width="11.33203125" style="57" customWidth="1"/>
    <col min="11528" max="11776" width="8.9140625" style="57"/>
    <col min="11777" max="11777" width="6.33203125" style="57" customWidth="1"/>
    <col min="11778" max="11778" width="7.6640625" style="57" customWidth="1"/>
    <col min="11779" max="11779" width="50.08203125" style="57" customWidth="1"/>
    <col min="11780" max="11780" width="7.4140625" style="57" customWidth="1"/>
    <col min="11781" max="11781" width="8.6640625" style="57" customWidth="1"/>
    <col min="11782" max="11782" width="10.25" style="57" customWidth="1"/>
    <col min="11783" max="11783" width="11.33203125" style="57" customWidth="1"/>
    <col min="11784" max="12032" width="8.9140625" style="57"/>
    <col min="12033" max="12033" width="6.33203125" style="57" customWidth="1"/>
    <col min="12034" max="12034" width="7.6640625" style="57" customWidth="1"/>
    <col min="12035" max="12035" width="50.08203125" style="57" customWidth="1"/>
    <col min="12036" max="12036" width="7.4140625" style="57" customWidth="1"/>
    <col min="12037" max="12037" width="8.6640625" style="57" customWidth="1"/>
    <col min="12038" max="12038" width="10.25" style="57" customWidth="1"/>
    <col min="12039" max="12039" width="11.33203125" style="57" customWidth="1"/>
    <col min="12040" max="12288" width="8.9140625" style="57"/>
    <col min="12289" max="12289" width="6.33203125" style="57" customWidth="1"/>
    <col min="12290" max="12290" width="7.6640625" style="57" customWidth="1"/>
    <col min="12291" max="12291" width="50.08203125" style="57" customWidth="1"/>
    <col min="12292" max="12292" width="7.4140625" style="57" customWidth="1"/>
    <col min="12293" max="12293" width="8.6640625" style="57" customWidth="1"/>
    <col min="12294" max="12294" width="10.25" style="57" customWidth="1"/>
    <col min="12295" max="12295" width="11.33203125" style="57" customWidth="1"/>
    <col min="12296" max="12544" width="8.9140625" style="57"/>
    <col min="12545" max="12545" width="6.33203125" style="57" customWidth="1"/>
    <col min="12546" max="12546" width="7.6640625" style="57" customWidth="1"/>
    <col min="12547" max="12547" width="50.08203125" style="57" customWidth="1"/>
    <col min="12548" max="12548" width="7.4140625" style="57" customWidth="1"/>
    <col min="12549" max="12549" width="8.6640625" style="57" customWidth="1"/>
    <col min="12550" max="12550" width="10.25" style="57" customWidth="1"/>
    <col min="12551" max="12551" width="11.33203125" style="57" customWidth="1"/>
    <col min="12552" max="12800" width="8.9140625" style="57"/>
    <col min="12801" max="12801" width="6.33203125" style="57" customWidth="1"/>
    <col min="12802" max="12802" width="7.6640625" style="57" customWidth="1"/>
    <col min="12803" max="12803" width="50.08203125" style="57" customWidth="1"/>
    <col min="12804" max="12804" width="7.4140625" style="57" customWidth="1"/>
    <col min="12805" max="12805" width="8.6640625" style="57" customWidth="1"/>
    <col min="12806" max="12806" width="10.25" style="57" customWidth="1"/>
    <col min="12807" max="12807" width="11.33203125" style="57" customWidth="1"/>
    <col min="12808" max="13056" width="8.9140625" style="57"/>
    <col min="13057" max="13057" width="6.33203125" style="57" customWidth="1"/>
    <col min="13058" max="13058" width="7.6640625" style="57" customWidth="1"/>
    <col min="13059" max="13059" width="50.08203125" style="57" customWidth="1"/>
    <col min="13060" max="13060" width="7.4140625" style="57" customWidth="1"/>
    <col min="13061" max="13061" width="8.6640625" style="57" customWidth="1"/>
    <col min="13062" max="13062" width="10.25" style="57" customWidth="1"/>
    <col min="13063" max="13063" width="11.33203125" style="57" customWidth="1"/>
    <col min="13064" max="13312" width="8.9140625" style="57"/>
    <col min="13313" max="13313" width="6.33203125" style="57" customWidth="1"/>
    <col min="13314" max="13314" width="7.6640625" style="57" customWidth="1"/>
    <col min="13315" max="13315" width="50.08203125" style="57" customWidth="1"/>
    <col min="13316" max="13316" width="7.4140625" style="57" customWidth="1"/>
    <col min="13317" max="13317" width="8.6640625" style="57" customWidth="1"/>
    <col min="13318" max="13318" width="10.25" style="57" customWidth="1"/>
    <col min="13319" max="13319" width="11.33203125" style="57" customWidth="1"/>
    <col min="13320" max="13568" width="8.9140625" style="57"/>
    <col min="13569" max="13569" width="6.33203125" style="57" customWidth="1"/>
    <col min="13570" max="13570" width="7.6640625" style="57" customWidth="1"/>
    <col min="13571" max="13571" width="50.08203125" style="57" customWidth="1"/>
    <col min="13572" max="13572" width="7.4140625" style="57" customWidth="1"/>
    <col min="13573" max="13573" width="8.6640625" style="57" customWidth="1"/>
    <col min="13574" max="13574" width="10.25" style="57" customWidth="1"/>
    <col min="13575" max="13575" width="11.33203125" style="57" customWidth="1"/>
    <col min="13576" max="13824" width="8.9140625" style="57"/>
    <col min="13825" max="13825" width="6.33203125" style="57" customWidth="1"/>
    <col min="13826" max="13826" width="7.6640625" style="57" customWidth="1"/>
    <col min="13827" max="13827" width="50.08203125" style="57" customWidth="1"/>
    <col min="13828" max="13828" width="7.4140625" style="57" customWidth="1"/>
    <col min="13829" max="13829" width="8.6640625" style="57" customWidth="1"/>
    <col min="13830" max="13830" width="10.25" style="57" customWidth="1"/>
    <col min="13831" max="13831" width="11.33203125" style="57" customWidth="1"/>
    <col min="13832" max="14080" width="8.9140625" style="57"/>
    <col min="14081" max="14081" width="6.33203125" style="57" customWidth="1"/>
    <col min="14082" max="14082" width="7.6640625" style="57" customWidth="1"/>
    <col min="14083" max="14083" width="50.08203125" style="57" customWidth="1"/>
    <col min="14084" max="14084" width="7.4140625" style="57" customWidth="1"/>
    <col min="14085" max="14085" width="8.6640625" style="57" customWidth="1"/>
    <col min="14086" max="14086" width="10.25" style="57" customWidth="1"/>
    <col min="14087" max="14087" width="11.33203125" style="57" customWidth="1"/>
    <col min="14088" max="14336" width="8.9140625" style="57"/>
    <col min="14337" max="14337" width="6.33203125" style="57" customWidth="1"/>
    <col min="14338" max="14338" width="7.6640625" style="57" customWidth="1"/>
    <col min="14339" max="14339" width="50.08203125" style="57" customWidth="1"/>
    <col min="14340" max="14340" width="7.4140625" style="57" customWidth="1"/>
    <col min="14341" max="14341" width="8.6640625" style="57" customWidth="1"/>
    <col min="14342" max="14342" width="10.25" style="57" customWidth="1"/>
    <col min="14343" max="14343" width="11.33203125" style="57" customWidth="1"/>
    <col min="14344" max="14592" width="8.9140625" style="57"/>
    <col min="14593" max="14593" width="6.33203125" style="57" customWidth="1"/>
    <col min="14594" max="14594" width="7.6640625" style="57" customWidth="1"/>
    <col min="14595" max="14595" width="50.08203125" style="57" customWidth="1"/>
    <col min="14596" max="14596" width="7.4140625" style="57" customWidth="1"/>
    <col min="14597" max="14597" width="8.6640625" style="57" customWidth="1"/>
    <col min="14598" max="14598" width="10.25" style="57" customWidth="1"/>
    <col min="14599" max="14599" width="11.33203125" style="57" customWidth="1"/>
    <col min="14600" max="14848" width="8.9140625" style="57"/>
    <col min="14849" max="14849" width="6.33203125" style="57" customWidth="1"/>
    <col min="14850" max="14850" width="7.6640625" style="57" customWidth="1"/>
    <col min="14851" max="14851" width="50.08203125" style="57" customWidth="1"/>
    <col min="14852" max="14852" width="7.4140625" style="57" customWidth="1"/>
    <col min="14853" max="14853" width="8.6640625" style="57" customWidth="1"/>
    <col min="14854" max="14854" width="10.25" style="57" customWidth="1"/>
    <col min="14855" max="14855" width="11.33203125" style="57" customWidth="1"/>
    <col min="14856" max="15104" width="8.9140625" style="57"/>
    <col min="15105" max="15105" width="6.33203125" style="57" customWidth="1"/>
    <col min="15106" max="15106" width="7.6640625" style="57" customWidth="1"/>
    <col min="15107" max="15107" width="50.08203125" style="57" customWidth="1"/>
    <col min="15108" max="15108" width="7.4140625" style="57" customWidth="1"/>
    <col min="15109" max="15109" width="8.6640625" style="57" customWidth="1"/>
    <col min="15110" max="15110" width="10.25" style="57" customWidth="1"/>
    <col min="15111" max="15111" width="11.33203125" style="57" customWidth="1"/>
    <col min="15112" max="15360" width="8.9140625" style="57"/>
    <col min="15361" max="15361" width="6.33203125" style="57" customWidth="1"/>
    <col min="15362" max="15362" width="7.6640625" style="57" customWidth="1"/>
    <col min="15363" max="15363" width="50.08203125" style="57" customWidth="1"/>
    <col min="15364" max="15364" width="7.4140625" style="57" customWidth="1"/>
    <col min="15365" max="15365" width="8.6640625" style="57" customWidth="1"/>
    <col min="15366" max="15366" width="10.25" style="57" customWidth="1"/>
    <col min="15367" max="15367" width="11.33203125" style="57" customWidth="1"/>
    <col min="15368" max="15616" width="8.9140625" style="57"/>
    <col min="15617" max="15617" width="6.33203125" style="57" customWidth="1"/>
    <col min="15618" max="15618" width="7.6640625" style="57" customWidth="1"/>
    <col min="15619" max="15619" width="50.08203125" style="57" customWidth="1"/>
    <col min="15620" max="15620" width="7.4140625" style="57" customWidth="1"/>
    <col min="15621" max="15621" width="8.6640625" style="57" customWidth="1"/>
    <col min="15622" max="15622" width="10.25" style="57" customWidth="1"/>
    <col min="15623" max="15623" width="11.33203125" style="57" customWidth="1"/>
    <col min="15624" max="15872" width="8.9140625" style="57"/>
    <col min="15873" max="15873" width="6.33203125" style="57" customWidth="1"/>
    <col min="15874" max="15874" width="7.6640625" style="57" customWidth="1"/>
    <col min="15875" max="15875" width="50.08203125" style="57" customWidth="1"/>
    <col min="15876" max="15876" width="7.4140625" style="57" customWidth="1"/>
    <col min="15877" max="15877" width="8.6640625" style="57" customWidth="1"/>
    <col min="15878" max="15878" width="10.25" style="57" customWidth="1"/>
    <col min="15879" max="15879" width="11.33203125" style="57" customWidth="1"/>
    <col min="15880" max="16128" width="8.9140625" style="57"/>
    <col min="16129" max="16129" width="6.33203125" style="57" customWidth="1"/>
    <col min="16130" max="16130" width="7.6640625" style="57" customWidth="1"/>
    <col min="16131" max="16131" width="50.08203125" style="57" customWidth="1"/>
    <col min="16132" max="16132" width="7.4140625" style="57" customWidth="1"/>
    <col min="16133" max="16133" width="8.6640625" style="57" customWidth="1"/>
    <col min="16134" max="16134" width="10.25" style="57" customWidth="1"/>
    <col min="16135" max="16135" width="11.33203125" style="57" customWidth="1"/>
    <col min="16136" max="16384" width="8.9140625" style="57"/>
  </cols>
  <sheetData>
    <row r="1" spans="1:7" ht="12" customHeight="1">
      <c r="A1" s="51" t="s">
        <v>381</v>
      </c>
    </row>
    <row r="2" spans="1:7" ht="12" customHeight="1">
      <c r="A2" s="52" t="s">
        <v>588</v>
      </c>
    </row>
    <row r="3" spans="1:7" ht="12" customHeight="1">
      <c r="A3" s="51" t="s">
        <v>382</v>
      </c>
    </row>
    <row r="4" spans="1:7" ht="12" customHeight="1"/>
    <row r="5" spans="1:7" ht="13" customHeight="1">
      <c r="A5" s="101" t="s">
        <v>32</v>
      </c>
      <c r="B5" s="102" t="s">
        <v>393</v>
      </c>
      <c r="C5" s="189" t="s">
        <v>394</v>
      </c>
      <c r="D5" s="189" t="s">
        <v>395</v>
      </c>
      <c r="E5" s="191" t="s">
        <v>396</v>
      </c>
      <c r="F5" s="189" t="s">
        <v>397</v>
      </c>
      <c r="G5" s="189" t="s">
        <v>398</v>
      </c>
    </row>
    <row r="6" spans="1:7" ht="13" customHeight="1">
      <c r="A6" s="103" t="s">
        <v>399</v>
      </c>
      <c r="B6" s="104" t="s">
        <v>400</v>
      </c>
      <c r="C6" s="190"/>
      <c r="D6" s="190"/>
      <c r="E6" s="192"/>
      <c r="F6" s="190"/>
      <c r="G6" s="190"/>
    </row>
    <row r="7" spans="1:7" ht="13" customHeight="1">
      <c r="A7" s="58"/>
      <c r="B7" s="59"/>
      <c r="C7" s="60"/>
      <c r="D7" s="59"/>
      <c r="E7" s="61"/>
      <c r="F7" s="62"/>
      <c r="G7" s="63"/>
    </row>
    <row r="8" spans="1:7" ht="13" customHeight="1">
      <c r="A8" s="64"/>
      <c r="B8" s="65" t="s">
        <v>401</v>
      </c>
      <c r="C8" s="66" t="s">
        <v>402</v>
      </c>
      <c r="D8" s="67"/>
      <c r="E8" s="68"/>
      <c r="F8" s="69"/>
      <c r="G8" s="70"/>
    </row>
    <row r="9" spans="1:7" ht="13" customHeight="1">
      <c r="A9" s="64"/>
      <c r="B9" s="71"/>
      <c r="C9" s="72"/>
      <c r="D9" s="67"/>
      <c r="E9" s="68"/>
      <c r="F9" s="69"/>
      <c r="G9" s="70"/>
    </row>
    <row r="10" spans="1:7" ht="13" customHeight="1">
      <c r="A10" s="64">
        <v>1</v>
      </c>
      <c r="B10" s="65" t="s">
        <v>403</v>
      </c>
      <c r="C10" s="66" t="s">
        <v>404</v>
      </c>
      <c r="D10" s="67"/>
      <c r="E10" s="73"/>
      <c r="F10" s="74"/>
      <c r="G10" s="70"/>
    </row>
    <row r="11" spans="1:7" ht="13" customHeight="1">
      <c r="A11" s="64"/>
      <c r="B11" s="71"/>
      <c r="C11" s="72"/>
      <c r="D11" s="67"/>
      <c r="E11" s="73"/>
      <c r="F11" s="74"/>
      <c r="G11" s="70"/>
    </row>
    <row r="12" spans="1:7" ht="13" customHeight="1">
      <c r="A12" s="64">
        <v>1.1000000000000001</v>
      </c>
      <c r="B12" s="71">
        <v>8.3000000000000007</v>
      </c>
      <c r="C12" s="75" t="s">
        <v>405</v>
      </c>
      <c r="D12" s="67"/>
      <c r="E12" s="73"/>
      <c r="F12" s="74"/>
      <c r="G12" s="70"/>
    </row>
    <row r="13" spans="1:7" ht="13" customHeight="1">
      <c r="A13" s="64"/>
      <c r="B13" s="71"/>
      <c r="C13" s="66"/>
      <c r="D13" s="67"/>
      <c r="E13" s="73"/>
      <c r="F13" s="74"/>
      <c r="G13" s="70"/>
    </row>
    <row r="14" spans="1:7" ht="13" customHeight="1">
      <c r="A14" s="64" t="s">
        <v>406</v>
      </c>
      <c r="B14" s="71" t="s">
        <v>407</v>
      </c>
      <c r="C14" s="72" t="s">
        <v>408</v>
      </c>
      <c r="D14" s="76" t="s">
        <v>39</v>
      </c>
      <c r="E14" s="77">
        <v>1</v>
      </c>
      <c r="F14" s="78"/>
      <c r="G14" s="79"/>
    </row>
    <row r="15" spans="1:7" ht="13" customHeight="1">
      <c r="A15" s="64"/>
      <c r="B15" s="71"/>
      <c r="C15" s="72"/>
      <c r="D15" s="67"/>
      <c r="E15" s="77"/>
      <c r="F15" s="78"/>
      <c r="G15" s="79"/>
    </row>
    <row r="16" spans="1:7" ht="13" customHeight="1">
      <c r="A16" s="64" t="s">
        <v>409</v>
      </c>
      <c r="B16" s="71" t="s">
        <v>410</v>
      </c>
      <c r="C16" s="72" t="s">
        <v>411</v>
      </c>
      <c r="D16" s="67"/>
      <c r="E16" s="77"/>
      <c r="F16" s="78"/>
      <c r="G16" s="79"/>
    </row>
    <row r="17" spans="1:7" ht="13" customHeight="1">
      <c r="A17" s="64"/>
      <c r="B17" s="71"/>
      <c r="C17" s="72"/>
      <c r="D17" s="67"/>
      <c r="E17" s="77"/>
      <c r="F17" s="78"/>
      <c r="G17" s="79"/>
    </row>
    <row r="18" spans="1:7" ht="13" customHeight="1">
      <c r="A18" s="64"/>
      <c r="B18" s="71"/>
      <c r="C18" s="72" t="s">
        <v>412</v>
      </c>
      <c r="D18" s="76" t="s">
        <v>39</v>
      </c>
      <c r="E18" s="77">
        <v>1</v>
      </c>
      <c r="F18" s="78"/>
      <c r="G18" s="79"/>
    </row>
    <row r="19" spans="1:7" ht="13" customHeight="1">
      <c r="A19" s="64"/>
      <c r="B19" s="71"/>
      <c r="C19" s="72"/>
      <c r="D19" s="67"/>
      <c r="E19" s="77"/>
      <c r="F19" s="78"/>
      <c r="G19" s="79"/>
    </row>
    <row r="20" spans="1:7" ht="13" customHeight="1">
      <c r="A20" s="64"/>
      <c r="B20" s="71"/>
      <c r="C20" s="72" t="s">
        <v>413</v>
      </c>
      <c r="D20" s="76" t="s">
        <v>39</v>
      </c>
      <c r="E20" s="77">
        <v>1</v>
      </c>
      <c r="F20" s="78"/>
      <c r="G20" s="79"/>
    </row>
    <row r="21" spans="1:7" ht="13" customHeight="1">
      <c r="A21" s="64"/>
      <c r="B21" s="71"/>
      <c r="C21" s="72"/>
      <c r="D21" s="67"/>
      <c r="E21" s="77"/>
      <c r="F21" s="78"/>
      <c r="G21" s="79"/>
    </row>
    <row r="22" spans="1:7" ht="13" customHeight="1">
      <c r="A22" s="64"/>
      <c r="B22" s="71"/>
      <c r="C22" s="80" t="s">
        <v>414</v>
      </c>
      <c r="D22" s="76" t="s">
        <v>30</v>
      </c>
      <c r="E22" s="77">
        <v>1</v>
      </c>
      <c r="F22" s="78"/>
      <c r="G22" s="79"/>
    </row>
    <row r="23" spans="1:7" ht="13" customHeight="1">
      <c r="A23" s="64"/>
      <c r="B23" s="71"/>
      <c r="C23" s="72" t="s">
        <v>415</v>
      </c>
      <c r="D23" s="67"/>
      <c r="E23" s="77"/>
      <c r="F23" s="78"/>
      <c r="G23" s="79"/>
    </row>
    <row r="24" spans="1:7" ht="13" customHeight="1">
      <c r="A24" s="64" t="s">
        <v>416</v>
      </c>
      <c r="B24" s="71" t="s">
        <v>417</v>
      </c>
      <c r="C24" s="80" t="s">
        <v>418</v>
      </c>
      <c r="D24" s="76" t="s">
        <v>39</v>
      </c>
      <c r="E24" s="77">
        <v>1</v>
      </c>
      <c r="F24" s="78"/>
      <c r="G24" s="79"/>
    </row>
    <row r="25" spans="1:7" ht="13" customHeight="1">
      <c r="A25" s="64"/>
      <c r="B25" s="71"/>
      <c r="C25" s="72"/>
      <c r="D25" s="67"/>
      <c r="E25" s="77"/>
      <c r="F25" s="78"/>
      <c r="G25" s="79"/>
    </row>
    <row r="26" spans="1:7" ht="13" customHeight="1">
      <c r="A26" s="64" t="s">
        <v>419</v>
      </c>
      <c r="B26" s="71" t="s">
        <v>420</v>
      </c>
      <c r="C26" s="72" t="s">
        <v>421</v>
      </c>
      <c r="D26" s="76" t="s">
        <v>39</v>
      </c>
      <c r="E26" s="77">
        <v>1</v>
      </c>
      <c r="F26" s="78"/>
      <c r="G26" s="79"/>
    </row>
    <row r="27" spans="1:7" ht="13" customHeight="1">
      <c r="A27" s="81"/>
      <c r="B27" s="76"/>
      <c r="C27" s="80"/>
      <c r="D27" s="67"/>
      <c r="E27" s="77"/>
      <c r="F27" s="78"/>
      <c r="G27" s="79"/>
    </row>
    <row r="28" spans="1:7" ht="13" customHeight="1">
      <c r="A28" s="81">
        <v>1.2</v>
      </c>
      <c r="B28" s="76">
        <v>8.4</v>
      </c>
      <c r="C28" s="82" t="s">
        <v>422</v>
      </c>
      <c r="D28" s="67"/>
      <c r="E28" s="77"/>
      <c r="F28" s="78"/>
      <c r="G28" s="79"/>
    </row>
    <row r="29" spans="1:7" ht="13" customHeight="1">
      <c r="A29" s="81"/>
      <c r="B29" s="76"/>
      <c r="C29" s="80"/>
      <c r="D29" s="67"/>
      <c r="E29" s="77"/>
      <c r="F29" s="78"/>
      <c r="G29" s="79"/>
    </row>
    <row r="30" spans="1:7" ht="13" customHeight="1">
      <c r="A30" s="81" t="s">
        <v>423</v>
      </c>
      <c r="B30" s="76" t="s">
        <v>424</v>
      </c>
      <c r="C30" s="80" t="s">
        <v>408</v>
      </c>
      <c r="D30" s="76" t="s">
        <v>39</v>
      </c>
      <c r="E30" s="77">
        <v>1</v>
      </c>
      <c r="F30" s="78"/>
      <c r="G30" s="79"/>
    </row>
    <row r="31" spans="1:7" ht="13" customHeight="1">
      <c r="A31" s="81"/>
      <c r="B31" s="76"/>
      <c r="C31" s="80"/>
      <c r="D31" s="67"/>
      <c r="E31" s="77"/>
      <c r="F31" s="78"/>
      <c r="G31" s="79"/>
    </row>
    <row r="32" spans="1:7" ht="13" customHeight="1">
      <c r="A32" s="81" t="s">
        <v>425</v>
      </c>
      <c r="B32" s="76" t="s">
        <v>426</v>
      </c>
      <c r="C32" s="80" t="s">
        <v>427</v>
      </c>
      <c r="D32" s="67"/>
      <c r="E32" s="77"/>
      <c r="F32" s="78"/>
      <c r="G32" s="79"/>
    </row>
    <row r="33" spans="1:7" ht="13" customHeight="1">
      <c r="A33" s="81"/>
      <c r="B33" s="76"/>
      <c r="C33" s="80"/>
      <c r="D33" s="67"/>
      <c r="E33" s="77"/>
      <c r="F33" s="78"/>
      <c r="G33" s="79"/>
    </row>
    <row r="34" spans="1:7" ht="13" customHeight="1">
      <c r="A34" s="81"/>
      <c r="B34" s="76"/>
      <c r="C34" s="80" t="s">
        <v>428</v>
      </c>
      <c r="D34" s="76" t="s">
        <v>39</v>
      </c>
      <c r="E34" s="77">
        <v>1</v>
      </c>
      <c r="F34" s="78"/>
      <c r="G34" s="79"/>
    </row>
    <row r="35" spans="1:7" ht="13" customHeight="1">
      <c r="A35" s="81"/>
      <c r="B35" s="76"/>
      <c r="C35" s="80"/>
      <c r="D35" s="67"/>
      <c r="E35" s="77"/>
      <c r="F35" s="78"/>
      <c r="G35" s="79"/>
    </row>
    <row r="36" spans="1:7" ht="13" customHeight="1">
      <c r="A36" s="81"/>
      <c r="B36" s="76"/>
      <c r="C36" s="80" t="s">
        <v>429</v>
      </c>
      <c r="D36" s="76" t="s">
        <v>39</v>
      </c>
      <c r="E36" s="77">
        <v>1</v>
      </c>
      <c r="F36" s="78"/>
      <c r="G36" s="79"/>
    </row>
    <row r="37" spans="1:7" ht="13" customHeight="1">
      <c r="A37" s="81"/>
      <c r="B37" s="76"/>
      <c r="C37" s="80"/>
      <c r="D37" s="67"/>
      <c r="E37" s="77"/>
      <c r="F37" s="78"/>
      <c r="G37" s="79"/>
    </row>
    <row r="38" spans="1:7" ht="13" customHeight="1">
      <c r="A38" s="64" t="s">
        <v>430</v>
      </c>
      <c r="B38" s="71" t="s">
        <v>431</v>
      </c>
      <c r="C38" s="72" t="s">
        <v>432</v>
      </c>
      <c r="D38" s="76" t="s">
        <v>39</v>
      </c>
      <c r="E38" s="77">
        <v>1</v>
      </c>
      <c r="F38" s="78"/>
      <c r="G38" s="79" t="s">
        <v>148</v>
      </c>
    </row>
    <row r="39" spans="1:7" ht="13" customHeight="1">
      <c r="A39" s="64"/>
      <c r="B39" s="71"/>
      <c r="C39" s="72"/>
      <c r="D39" s="83"/>
      <c r="E39" s="84"/>
      <c r="F39" s="85"/>
      <c r="G39" s="79"/>
    </row>
    <row r="40" spans="1:7" ht="13" customHeight="1">
      <c r="A40" s="64" t="s">
        <v>433</v>
      </c>
      <c r="B40" s="71" t="s">
        <v>434</v>
      </c>
      <c r="C40" s="72" t="s">
        <v>435</v>
      </c>
      <c r="D40" s="76" t="s">
        <v>39</v>
      </c>
      <c r="E40" s="77">
        <v>1</v>
      </c>
      <c r="F40" s="78"/>
      <c r="G40" s="79"/>
    </row>
    <row r="41" spans="1:7" ht="13" customHeight="1">
      <c r="A41" s="81"/>
      <c r="B41" s="76"/>
      <c r="C41" s="80"/>
      <c r="D41" s="67"/>
      <c r="E41" s="77"/>
      <c r="F41" s="78"/>
      <c r="G41" s="79"/>
    </row>
    <row r="42" spans="1:7" ht="13" customHeight="1">
      <c r="A42" s="64">
        <v>1.3</v>
      </c>
      <c r="B42" s="71">
        <v>8.6999999999999993</v>
      </c>
      <c r="C42" s="75" t="s">
        <v>436</v>
      </c>
      <c r="D42" s="83"/>
      <c r="E42" s="84"/>
      <c r="F42" s="85"/>
      <c r="G42" s="79"/>
    </row>
    <row r="43" spans="1:7" ht="13" customHeight="1">
      <c r="A43" s="81"/>
      <c r="B43" s="76"/>
      <c r="C43" s="80"/>
      <c r="D43" s="67"/>
      <c r="E43" s="77"/>
      <c r="F43" s="78"/>
      <c r="G43" s="79"/>
    </row>
    <row r="44" spans="1:7" ht="13" customHeight="1">
      <c r="A44" s="81" t="s">
        <v>437</v>
      </c>
      <c r="B44" s="76"/>
      <c r="C44" s="80" t="s">
        <v>53</v>
      </c>
      <c r="D44" s="76" t="s">
        <v>575</v>
      </c>
      <c r="E44" s="77">
        <v>1</v>
      </c>
      <c r="F44" s="78">
        <f>6*6000</f>
        <v>36000</v>
      </c>
      <c r="G44" s="79">
        <f>E44*F44</f>
        <v>36000</v>
      </c>
    </row>
    <row r="45" spans="1:7" ht="13" customHeight="1">
      <c r="A45" s="81"/>
      <c r="B45" s="76"/>
      <c r="C45" s="80"/>
      <c r="D45" s="76"/>
      <c r="E45" s="77"/>
      <c r="F45" s="78"/>
      <c r="G45" s="79"/>
    </row>
    <row r="46" spans="1:7" ht="13" customHeight="1">
      <c r="A46" s="81" t="s">
        <v>438</v>
      </c>
      <c r="B46" s="76"/>
      <c r="C46" s="80" t="s">
        <v>439</v>
      </c>
      <c r="D46" s="76" t="s">
        <v>50</v>
      </c>
      <c r="E46" s="77">
        <f>+G44</f>
        <v>36000</v>
      </c>
      <c r="F46" s="86"/>
      <c r="G46" s="79"/>
    </row>
    <row r="47" spans="1:7" ht="13" customHeight="1">
      <c r="A47" s="81"/>
      <c r="B47" s="76"/>
      <c r="C47" s="80"/>
      <c r="D47" s="76"/>
      <c r="E47" s="77"/>
      <c r="F47" s="78"/>
      <c r="G47" s="79"/>
    </row>
    <row r="48" spans="1:7" ht="13" customHeight="1">
      <c r="A48" s="64" t="s">
        <v>440</v>
      </c>
      <c r="B48" s="71"/>
      <c r="C48" s="80" t="s">
        <v>441</v>
      </c>
      <c r="D48" s="76" t="s">
        <v>575</v>
      </c>
      <c r="E48" s="77">
        <v>1</v>
      </c>
      <c r="F48" s="78">
        <v>12000</v>
      </c>
      <c r="G48" s="79">
        <f>E48*F48</f>
        <v>12000</v>
      </c>
    </row>
    <row r="49" spans="1:7" ht="13" customHeight="1">
      <c r="A49" s="81"/>
      <c r="B49" s="76"/>
      <c r="C49" s="80"/>
      <c r="D49" s="67"/>
      <c r="E49" s="77"/>
      <c r="F49" s="78"/>
      <c r="G49" s="79"/>
    </row>
    <row r="50" spans="1:7" ht="13" customHeight="1">
      <c r="A50" s="81" t="s">
        <v>442</v>
      </c>
      <c r="B50" s="76"/>
      <c r="C50" s="80" t="s">
        <v>443</v>
      </c>
      <c r="D50" s="76" t="s">
        <v>50</v>
      </c>
      <c r="E50" s="77">
        <f>+G48</f>
        <v>12000</v>
      </c>
      <c r="F50" s="86"/>
      <c r="G50" s="79"/>
    </row>
    <row r="51" spans="1:7" ht="13" customHeight="1">
      <c r="A51" s="81"/>
      <c r="B51" s="76"/>
      <c r="C51" s="80"/>
      <c r="D51" s="67"/>
      <c r="E51" s="77"/>
      <c r="F51" s="78"/>
      <c r="G51" s="79"/>
    </row>
    <row r="52" spans="1:7" ht="13" customHeight="1">
      <c r="A52" s="81" t="s">
        <v>444</v>
      </c>
      <c r="B52" s="76"/>
      <c r="C52" s="80" t="s">
        <v>445</v>
      </c>
      <c r="D52" s="76" t="s">
        <v>39</v>
      </c>
      <c r="E52" s="77">
        <v>1</v>
      </c>
      <c r="F52" s="78"/>
      <c r="G52" s="79"/>
    </row>
    <row r="53" spans="1:7" ht="13" customHeight="1">
      <c r="A53" s="81"/>
      <c r="B53" s="76"/>
      <c r="C53" s="80"/>
      <c r="D53" s="67"/>
      <c r="E53" s="77"/>
      <c r="F53" s="78"/>
      <c r="G53" s="79"/>
    </row>
    <row r="54" spans="1:7" ht="13" customHeight="1">
      <c r="A54" s="81" t="s">
        <v>446</v>
      </c>
      <c r="B54" s="76"/>
      <c r="C54" s="80" t="s">
        <v>447</v>
      </c>
      <c r="D54" s="76" t="s">
        <v>575</v>
      </c>
      <c r="E54" s="77">
        <v>1</v>
      </c>
      <c r="F54" s="78">
        <v>40000</v>
      </c>
      <c r="G54" s="79">
        <f>E54*F54</f>
        <v>40000</v>
      </c>
    </row>
    <row r="55" spans="1:7" ht="13" customHeight="1">
      <c r="A55" s="81"/>
      <c r="B55" s="76"/>
      <c r="C55" s="80"/>
      <c r="D55" s="67"/>
      <c r="E55" s="77"/>
      <c r="F55" s="78"/>
      <c r="G55" s="79"/>
    </row>
    <row r="56" spans="1:7" ht="13" customHeight="1">
      <c r="A56" s="81" t="s">
        <v>448</v>
      </c>
      <c r="B56" s="76"/>
      <c r="C56" s="80" t="s">
        <v>449</v>
      </c>
      <c r="D56" s="76" t="s">
        <v>50</v>
      </c>
      <c r="E56" s="77">
        <f>+G54</f>
        <v>40000</v>
      </c>
      <c r="F56" s="86"/>
      <c r="G56" s="79"/>
    </row>
    <row r="57" spans="1:7" ht="13" customHeight="1">
      <c r="A57" s="87"/>
      <c r="B57" s="67"/>
      <c r="C57" s="88"/>
      <c r="D57" s="67"/>
      <c r="E57" s="87"/>
      <c r="F57" s="89"/>
      <c r="G57" s="90"/>
    </row>
    <row r="58" spans="1:7" ht="13" customHeight="1">
      <c r="A58" s="91"/>
      <c r="B58" s="113"/>
      <c r="C58" s="92"/>
      <c r="D58" s="93"/>
      <c r="E58" s="94"/>
      <c r="F58" s="95"/>
      <c r="G58" s="96"/>
    </row>
    <row r="59" spans="1:7" ht="13" customHeight="1">
      <c r="A59" s="105"/>
      <c r="B59" s="114"/>
      <c r="C59" s="55" t="s">
        <v>392</v>
      </c>
      <c r="D59" s="106"/>
      <c r="E59" s="107"/>
      <c r="F59" s="108"/>
      <c r="G59" s="115"/>
    </row>
    <row r="60" spans="1:7" ht="13" customHeight="1">
      <c r="A60" s="109"/>
      <c r="B60" s="112"/>
      <c r="C60" s="111"/>
      <c r="D60" s="110"/>
      <c r="E60" s="110"/>
      <c r="F60" s="110"/>
      <c r="G60" s="116"/>
    </row>
  </sheetData>
  <mergeCells count="5">
    <mergeCell ref="C5:C6"/>
    <mergeCell ref="D5:D6"/>
    <mergeCell ref="E5:E6"/>
    <mergeCell ref="F5:F6"/>
    <mergeCell ref="G5:G6"/>
  </mergeCells>
  <pageMargins left="0.35433070866141736" right="0.35433070866141736" top="0.35433070866141736" bottom="0.35433070866141736" header="0.31496062992125984" footer="0.31496062992125984"/>
  <pageSetup paperSize="9" scale="96" orientation="portrait" r:id="rId1"/>
  <headerFooter>
    <oddFooter>&amp;C&amp;[74</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39"/>
  <sheetViews>
    <sheetView view="pageBreakPreview" zoomScaleNormal="100" zoomScaleSheetLayoutView="100" workbookViewId="0">
      <selection activeCell="F38" sqref="F38"/>
    </sheetView>
  </sheetViews>
  <sheetFormatPr defaultColWidth="8.9140625" defaultRowHeight="12.5"/>
  <cols>
    <col min="1" max="1" width="7.9140625" style="1" customWidth="1"/>
    <col min="2" max="2" width="48.08203125" style="1" customWidth="1"/>
    <col min="3" max="3" width="7.9140625" style="1" customWidth="1"/>
    <col min="4" max="4" width="9.75" style="1" customWidth="1"/>
    <col min="5" max="5" width="10.08203125" style="1" customWidth="1"/>
    <col min="6" max="6" width="10.75" style="1" customWidth="1"/>
    <col min="7" max="16384" width="8.9140625" style="1"/>
  </cols>
  <sheetData>
    <row r="1" spans="1:6" ht="12" customHeight="1">
      <c r="A1" s="51" t="s">
        <v>381</v>
      </c>
    </row>
    <row r="2" spans="1:6" ht="12" customHeight="1">
      <c r="A2" s="52" t="s">
        <v>588</v>
      </c>
    </row>
    <row r="3" spans="1:6" ht="12" customHeight="1">
      <c r="A3" s="51" t="s">
        <v>382</v>
      </c>
    </row>
    <row r="4" spans="1:6" ht="12" customHeight="1"/>
    <row r="5" spans="1:6" ht="13">
      <c r="A5" s="10" t="s">
        <v>0</v>
      </c>
      <c r="B5" s="10" t="s">
        <v>1</v>
      </c>
      <c r="C5" s="11" t="s">
        <v>2</v>
      </c>
      <c r="D5" s="11" t="s">
        <v>3</v>
      </c>
      <c r="E5" s="11" t="s">
        <v>4</v>
      </c>
      <c r="F5" s="11" t="s">
        <v>5</v>
      </c>
    </row>
    <row r="6" spans="1:6" ht="13">
      <c r="A6" s="8"/>
      <c r="B6" s="8"/>
      <c r="C6" s="26"/>
      <c r="D6" s="26"/>
      <c r="E6" s="26"/>
      <c r="F6" s="26"/>
    </row>
    <row r="7" spans="1:6" ht="13">
      <c r="A7" s="4"/>
      <c r="B7" s="9" t="s">
        <v>573</v>
      </c>
      <c r="C7" s="7"/>
      <c r="D7" s="7"/>
      <c r="E7" s="4"/>
      <c r="F7" s="4"/>
    </row>
    <row r="8" spans="1:6" ht="13">
      <c r="A8" s="4"/>
      <c r="B8" s="9" t="s">
        <v>46</v>
      </c>
      <c r="C8" s="7"/>
      <c r="D8" s="7"/>
      <c r="E8" s="4"/>
      <c r="F8" s="4"/>
    </row>
    <row r="9" spans="1:6" ht="13">
      <c r="A9" s="4"/>
      <c r="B9" s="9" t="s">
        <v>47</v>
      </c>
      <c r="C9" s="7"/>
      <c r="D9" s="7"/>
      <c r="E9" s="4"/>
      <c r="F9" s="4"/>
    </row>
    <row r="10" spans="1:6" ht="13">
      <c r="A10" s="4"/>
      <c r="B10" s="9" t="s">
        <v>48</v>
      </c>
      <c r="C10" s="7"/>
      <c r="D10" s="7"/>
      <c r="E10" s="4"/>
      <c r="F10" s="4"/>
    </row>
    <row r="11" spans="1:6">
      <c r="A11" s="4"/>
      <c r="B11" s="4"/>
      <c r="C11" s="7"/>
      <c r="D11" s="7"/>
      <c r="E11" s="4"/>
      <c r="F11" s="4"/>
    </row>
    <row r="12" spans="1:6" ht="13">
      <c r="A12" s="4"/>
      <c r="B12" s="12" t="s">
        <v>576</v>
      </c>
      <c r="C12" s="7"/>
      <c r="D12" s="7"/>
      <c r="E12" s="4"/>
      <c r="F12" s="4"/>
    </row>
    <row r="13" spans="1:6" ht="25">
      <c r="A13" s="4">
        <v>1</v>
      </c>
      <c r="B13" s="6" t="s">
        <v>565</v>
      </c>
      <c r="C13" s="7" t="s">
        <v>32</v>
      </c>
      <c r="D13" s="7">
        <v>1</v>
      </c>
      <c r="E13" s="16">
        <v>120000</v>
      </c>
      <c r="F13" s="16">
        <f>+D13*E13</f>
        <v>120000</v>
      </c>
    </row>
    <row r="14" spans="1:6">
      <c r="A14" s="4">
        <v>2</v>
      </c>
      <c r="B14" s="1" t="s">
        <v>49</v>
      </c>
      <c r="C14" s="7" t="s">
        <v>50</v>
      </c>
      <c r="D14" s="24">
        <f>+F13</f>
        <v>120000</v>
      </c>
      <c r="E14" s="25"/>
      <c r="F14" s="16"/>
    </row>
    <row r="15" spans="1:6">
      <c r="A15" s="4">
        <v>3</v>
      </c>
      <c r="B15" s="6" t="s">
        <v>51</v>
      </c>
      <c r="C15" s="7" t="s">
        <v>50</v>
      </c>
      <c r="D15" s="24">
        <f>+F13</f>
        <v>120000</v>
      </c>
      <c r="E15" s="25"/>
      <c r="F15" s="16"/>
    </row>
    <row r="16" spans="1:6">
      <c r="A16" s="4"/>
      <c r="B16" s="4"/>
      <c r="C16" s="7"/>
      <c r="D16" s="7"/>
      <c r="E16" s="16"/>
      <c r="F16" s="16"/>
    </row>
    <row r="17" spans="1:6" ht="13">
      <c r="A17" s="4"/>
      <c r="B17" s="9" t="s">
        <v>52</v>
      </c>
      <c r="C17" s="7"/>
      <c r="D17" s="7"/>
      <c r="E17" s="16"/>
      <c r="F17" s="16"/>
    </row>
    <row r="18" spans="1:6" ht="37.5">
      <c r="A18" s="4">
        <v>4</v>
      </c>
      <c r="B18" s="6" t="s">
        <v>59</v>
      </c>
      <c r="C18" s="7" t="s">
        <v>32</v>
      </c>
      <c r="D18" s="7">
        <v>1</v>
      </c>
      <c r="E18" s="16">
        <v>20000</v>
      </c>
      <c r="F18" s="16">
        <f>+D18*E18</f>
        <v>20000</v>
      </c>
    </row>
    <row r="19" spans="1:6">
      <c r="A19" s="4">
        <v>5</v>
      </c>
      <c r="B19" s="1" t="s">
        <v>49</v>
      </c>
      <c r="C19" s="7" t="s">
        <v>50</v>
      </c>
      <c r="D19" s="24">
        <f>+F18</f>
        <v>20000</v>
      </c>
      <c r="E19" s="25"/>
      <c r="F19" s="16"/>
    </row>
    <row r="20" spans="1:6">
      <c r="A20" s="5">
        <v>6</v>
      </c>
      <c r="B20" s="6" t="s">
        <v>51</v>
      </c>
      <c r="C20" s="7" t="s">
        <v>50</v>
      </c>
      <c r="D20" s="24">
        <f>+F18</f>
        <v>20000</v>
      </c>
      <c r="E20" s="25"/>
      <c r="F20" s="16"/>
    </row>
    <row r="21" spans="1:6">
      <c r="A21" s="4"/>
      <c r="B21" s="4"/>
      <c r="C21" s="7"/>
      <c r="D21" s="7"/>
      <c r="E21" s="4"/>
      <c r="F21" s="4"/>
    </row>
    <row r="22" spans="1:6" ht="13">
      <c r="A22" s="4"/>
      <c r="B22" s="21" t="s">
        <v>54</v>
      </c>
      <c r="C22" s="7"/>
      <c r="D22" s="7"/>
      <c r="E22" s="4"/>
      <c r="F22" s="4"/>
    </row>
    <row r="23" spans="1:6" ht="37.5">
      <c r="A23" s="4">
        <v>7</v>
      </c>
      <c r="B23" s="6" t="s">
        <v>453</v>
      </c>
      <c r="C23" s="7" t="s">
        <v>32</v>
      </c>
      <c r="D23" s="7">
        <v>1</v>
      </c>
      <c r="E23" s="16">
        <v>90000</v>
      </c>
      <c r="F23" s="16">
        <f>+D23*E23</f>
        <v>90000</v>
      </c>
    </row>
    <row r="24" spans="1:6">
      <c r="A24" s="4">
        <v>8</v>
      </c>
      <c r="B24" s="1" t="s">
        <v>49</v>
      </c>
      <c r="C24" s="7" t="s">
        <v>50</v>
      </c>
      <c r="D24" s="24">
        <f>+F23</f>
        <v>90000</v>
      </c>
      <c r="E24" s="25"/>
      <c r="F24" s="16"/>
    </row>
    <row r="25" spans="1:6">
      <c r="A25" s="4">
        <v>9</v>
      </c>
      <c r="B25" s="6" t="s">
        <v>51</v>
      </c>
      <c r="C25" s="7" t="s">
        <v>50</v>
      </c>
      <c r="D25" s="24">
        <f>+F23</f>
        <v>90000</v>
      </c>
      <c r="E25" s="25"/>
      <c r="F25" s="16"/>
    </row>
    <row r="26" spans="1:6">
      <c r="A26" s="4"/>
      <c r="B26" s="6"/>
      <c r="C26" s="7"/>
      <c r="D26" s="24"/>
      <c r="E26" s="25"/>
      <c r="F26" s="16"/>
    </row>
    <row r="27" spans="1:6" ht="13">
      <c r="A27" s="4"/>
      <c r="B27" s="21" t="s">
        <v>496</v>
      </c>
      <c r="C27" s="7"/>
      <c r="D27" s="7"/>
      <c r="E27" s="4"/>
      <c r="F27" s="4"/>
    </row>
    <row r="28" spans="1:6" ht="25">
      <c r="A28" s="4">
        <v>10</v>
      </c>
      <c r="B28" s="6" t="s">
        <v>497</v>
      </c>
      <c r="C28" s="7" t="s">
        <v>32</v>
      </c>
      <c r="D28" s="7">
        <v>1</v>
      </c>
      <c r="E28" s="16">
        <v>400000</v>
      </c>
      <c r="F28" s="16">
        <f>+D28*E28</f>
        <v>400000</v>
      </c>
    </row>
    <row r="29" spans="1:6">
      <c r="A29" s="4">
        <v>11</v>
      </c>
      <c r="B29" s="1" t="s">
        <v>49</v>
      </c>
      <c r="C29" s="7" t="s">
        <v>50</v>
      </c>
      <c r="D29" s="24">
        <f>+F28</f>
        <v>400000</v>
      </c>
      <c r="E29" s="25"/>
      <c r="F29" s="16"/>
    </row>
    <row r="30" spans="1:6">
      <c r="A30" s="4">
        <v>12</v>
      </c>
      <c r="B30" s="6" t="s">
        <v>51</v>
      </c>
      <c r="C30" s="7" t="s">
        <v>50</v>
      </c>
      <c r="D30" s="24">
        <f>+F28</f>
        <v>400000</v>
      </c>
      <c r="E30" s="25"/>
      <c r="F30" s="16"/>
    </row>
    <row r="31" spans="1:6">
      <c r="A31" s="4"/>
      <c r="B31" s="6"/>
      <c r="C31" s="7"/>
      <c r="D31" s="24"/>
      <c r="E31" s="25"/>
      <c r="F31" s="16"/>
    </row>
    <row r="32" spans="1:6" ht="13">
      <c r="A32" s="5"/>
      <c r="B32" s="12"/>
      <c r="C32" s="7"/>
      <c r="D32" s="7"/>
      <c r="E32" s="16"/>
      <c r="F32" s="16"/>
    </row>
    <row r="33" spans="1:6">
      <c r="A33" s="4"/>
      <c r="B33" s="6"/>
      <c r="C33" s="7"/>
      <c r="D33" s="24"/>
      <c r="E33" s="25"/>
      <c r="F33" s="16"/>
    </row>
    <row r="34" spans="1:6">
      <c r="A34" s="4"/>
      <c r="B34" s="6"/>
      <c r="C34" s="7"/>
      <c r="D34" s="24"/>
      <c r="E34" s="25"/>
      <c r="F34" s="16"/>
    </row>
    <row r="35" spans="1:6">
      <c r="A35" s="4"/>
      <c r="B35" s="6"/>
      <c r="C35" s="7"/>
      <c r="D35" s="24"/>
      <c r="E35" s="25"/>
      <c r="F35" s="16"/>
    </row>
    <row r="36" spans="1:6">
      <c r="A36" s="4"/>
      <c r="B36" s="6"/>
      <c r="C36" s="7"/>
      <c r="D36" s="7"/>
      <c r="E36" s="16"/>
      <c r="F36" s="16"/>
    </row>
    <row r="37" spans="1:6">
      <c r="A37" s="3"/>
      <c r="B37" s="99"/>
      <c r="C37" s="54"/>
      <c r="D37" s="54"/>
      <c r="E37" s="100"/>
      <c r="F37" s="38"/>
    </row>
    <row r="38" spans="1:6" ht="13">
      <c r="A38" s="4"/>
      <c r="B38" s="55" t="s">
        <v>392</v>
      </c>
      <c r="C38" s="53"/>
      <c r="D38" s="53"/>
      <c r="F38" s="16"/>
    </row>
    <row r="39" spans="1:6">
      <c r="A39" s="49"/>
      <c r="B39" s="34"/>
      <c r="C39" s="34"/>
      <c r="D39" s="34"/>
      <c r="E39" s="34"/>
      <c r="F39" s="49"/>
    </row>
  </sheetData>
  <pageMargins left="0.51181102362204722" right="0.51181102362204722" top="0.55118110236220474" bottom="0.39370078740157483" header="0.31496062992125984" footer="0.31496062992125984"/>
  <pageSetup firstPageNumber="115" orientation="portrait" useFirstPageNumber="1" r:id="rId1"/>
  <headerFooter>
    <oddFooter>&amp;C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35"/>
  <sheetViews>
    <sheetView view="pageBreakPreview" topLeftCell="A12" zoomScaleNormal="100" zoomScaleSheetLayoutView="100" workbookViewId="0">
      <selection activeCell="C17" sqref="C17"/>
    </sheetView>
  </sheetViews>
  <sheetFormatPr defaultColWidth="8.9140625" defaultRowHeight="12.5"/>
  <cols>
    <col min="1" max="1" width="10.6640625" style="1" customWidth="1"/>
    <col min="2" max="2" width="53.25" style="1" customWidth="1"/>
    <col min="3" max="3" width="6.33203125" style="1" customWidth="1"/>
    <col min="4" max="4" width="18.9140625" style="1" customWidth="1"/>
    <col min="5" max="16384" width="8.9140625" style="1"/>
  </cols>
  <sheetData>
    <row r="1" spans="1:4">
      <c r="A1" s="51" t="s">
        <v>381</v>
      </c>
    </row>
    <row r="2" spans="1:4">
      <c r="A2" s="52" t="s">
        <v>588</v>
      </c>
    </row>
    <row r="3" spans="1:4">
      <c r="A3" s="51" t="s">
        <v>382</v>
      </c>
    </row>
    <row r="4" spans="1:4">
      <c r="A4" s="51"/>
    </row>
    <row r="6" spans="1:4" ht="20" customHeight="1">
      <c r="A6" s="10" t="s">
        <v>58</v>
      </c>
      <c r="B6" s="27" t="s">
        <v>1</v>
      </c>
      <c r="C6" s="39"/>
      <c r="D6" s="11" t="s">
        <v>5</v>
      </c>
    </row>
    <row r="7" spans="1:4" ht="20" customHeight="1">
      <c r="A7" s="8"/>
      <c r="B7" s="40"/>
      <c r="C7" s="41"/>
      <c r="D7" s="26"/>
    </row>
    <row r="8" spans="1:4" ht="20" customHeight="1">
      <c r="A8" s="4"/>
      <c r="B8" s="42" t="s">
        <v>55</v>
      </c>
      <c r="C8" s="37"/>
      <c r="D8" s="16"/>
    </row>
    <row r="9" spans="1:4" ht="20" customHeight="1">
      <c r="A9" s="4"/>
      <c r="B9" s="36"/>
      <c r="C9" s="37"/>
      <c r="D9" s="16"/>
    </row>
    <row r="10" spans="1:4" ht="20" customHeight="1">
      <c r="A10" s="4">
        <v>1</v>
      </c>
      <c r="B10" s="138" t="s">
        <v>56</v>
      </c>
      <c r="C10" s="37"/>
      <c r="D10" s="16"/>
    </row>
    <row r="11" spans="1:4" ht="20" customHeight="1">
      <c r="A11" s="4"/>
      <c r="B11" s="138"/>
      <c r="C11" s="37"/>
      <c r="D11" s="16"/>
    </row>
    <row r="12" spans="1:4" ht="20" customHeight="1">
      <c r="A12" s="4">
        <v>2</v>
      </c>
      <c r="B12" s="139" t="s">
        <v>582</v>
      </c>
      <c r="C12" s="37"/>
      <c r="D12" s="16"/>
    </row>
    <row r="13" spans="1:4" ht="20" customHeight="1">
      <c r="A13" s="4"/>
      <c r="B13" s="139"/>
      <c r="C13" s="37"/>
      <c r="D13" s="4"/>
    </row>
    <row r="14" spans="1:4" ht="20" customHeight="1">
      <c r="A14" s="4">
        <v>3</v>
      </c>
      <c r="B14" s="55" t="s">
        <v>577</v>
      </c>
      <c r="C14" s="37"/>
      <c r="D14" s="16"/>
    </row>
    <row r="15" spans="1:4" ht="20" customHeight="1">
      <c r="A15" s="4"/>
      <c r="B15" s="55"/>
      <c r="C15" s="37"/>
      <c r="D15" s="16"/>
    </row>
    <row r="16" spans="1:4" ht="20" customHeight="1">
      <c r="A16" s="4">
        <v>4</v>
      </c>
      <c r="B16" s="138" t="s">
        <v>564</v>
      </c>
      <c r="C16" s="37"/>
      <c r="D16" s="16"/>
    </row>
    <row r="17" spans="1:4" ht="20" customHeight="1">
      <c r="A17" s="4"/>
      <c r="B17" s="55"/>
      <c r="C17" s="37"/>
      <c r="D17" s="16"/>
    </row>
    <row r="18" spans="1:4" ht="20" customHeight="1">
      <c r="A18" s="4">
        <v>5</v>
      </c>
      <c r="B18" s="55" t="s">
        <v>578</v>
      </c>
      <c r="C18" s="37"/>
      <c r="D18" s="16"/>
    </row>
    <row r="19" spans="1:4" ht="20" customHeight="1">
      <c r="A19" s="4"/>
      <c r="B19" s="55"/>
      <c r="C19" s="37"/>
      <c r="D19" s="16"/>
    </row>
    <row r="20" spans="1:4" ht="20" customHeight="1">
      <c r="A20" s="4">
        <v>6</v>
      </c>
      <c r="B20" s="138" t="s">
        <v>581</v>
      </c>
      <c r="C20" s="37"/>
      <c r="D20" s="16"/>
    </row>
    <row r="21" spans="1:4" ht="20" customHeight="1">
      <c r="A21" s="4"/>
      <c r="B21" s="36"/>
      <c r="C21" s="37"/>
      <c r="D21" s="16"/>
    </row>
    <row r="22" spans="1:4" ht="20" customHeight="1">
      <c r="A22" s="4">
        <v>7</v>
      </c>
      <c r="B22" s="55" t="s">
        <v>580</v>
      </c>
      <c r="C22" s="37"/>
      <c r="D22" s="16"/>
    </row>
    <row r="23" spans="1:4" ht="20" customHeight="1">
      <c r="A23" s="4"/>
      <c r="B23" s="55"/>
      <c r="C23" s="37"/>
      <c r="D23" s="16"/>
    </row>
    <row r="24" spans="1:4" ht="20" customHeight="1">
      <c r="A24" s="4">
        <v>7</v>
      </c>
      <c r="B24" s="55" t="s">
        <v>579</v>
      </c>
      <c r="C24" s="37"/>
      <c r="D24" s="16"/>
    </row>
    <row r="25" spans="1:4" ht="20" customHeight="1">
      <c r="A25" s="4"/>
      <c r="B25" s="36"/>
      <c r="C25" s="37"/>
      <c r="D25" s="16"/>
    </row>
    <row r="26" spans="1:4" ht="20" customHeight="1">
      <c r="A26" s="4">
        <v>8</v>
      </c>
      <c r="B26" s="138" t="s">
        <v>569</v>
      </c>
      <c r="C26" s="37"/>
      <c r="D26" s="16"/>
    </row>
    <row r="27" spans="1:4" ht="20" customHeight="1">
      <c r="A27" s="4"/>
      <c r="B27" s="36"/>
      <c r="C27" s="37"/>
      <c r="D27" s="16"/>
    </row>
    <row r="28" spans="1:4" ht="20" customHeight="1">
      <c r="A28" s="4">
        <v>9</v>
      </c>
      <c r="B28" s="138" t="s">
        <v>451</v>
      </c>
      <c r="C28" s="37"/>
      <c r="D28" s="16"/>
    </row>
    <row r="29" spans="1:4" ht="20" customHeight="1">
      <c r="A29" s="4"/>
      <c r="B29" s="33"/>
      <c r="C29" s="35"/>
      <c r="D29" s="16"/>
    </row>
    <row r="30" spans="1:4" ht="20" customHeight="1">
      <c r="A30" s="2"/>
      <c r="B30" s="27" t="s">
        <v>587</v>
      </c>
      <c r="C30" s="28"/>
      <c r="D30" s="29"/>
    </row>
    <row r="32" spans="1:4" ht="13">
      <c r="D32" s="147"/>
    </row>
    <row r="33" spans="4:5">
      <c r="D33" s="146"/>
      <c r="E33" s="148"/>
    </row>
    <row r="34" spans="4:5" ht="13">
      <c r="D34" s="147"/>
    </row>
    <row r="35" spans="4:5">
      <c r="D35" s="146"/>
    </row>
  </sheetData>
  <pageMargins left="0.70866141732283472" right="0.70866141732283472" top="0.74803149606299213" bottom="0.74803149606299213" header="0.31496062992125984" footer="0.31496062992125984"/>
  <pageSetup firstPageNumber="116" orientation="portrait" useFirstPageNumber="1" r:id="rId1"/>
  <headerFooter>
    <oddFooter>&amp;C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E26"/>
  <sheetViews>
    <sheetView view="pageBreakPreview" zoomScaleNormal="100" zoomScaleSheetLayoutView="100" workbookViewId="0">
      <selection activeCell="B17" sqref="B17"/>
    </sheetView>
  </sheetViews>
  <sheetFormatPr defaultColWidth="8.9140625" defaultRowHeight="12.5"/>
  <cols>
    <col min="1" max="1" width="9.75" style="1" customWidth="1"/>
    <col min="2" max="2" width="57.08203125" style="1" customWidth="1"/>
    <col min="3" max="3" width="3.9140625" style="1" customWidth="1"/>
    <col min="4" max="4" width="18.75" style="1" customWidth="1"/>
    <col min="5" max="16384" width="8.9140625" style="1"/>
  </cols>
  <sheetData>
    <row r="1" spans="1:4">
      <c r="A1" s="51" t="s">
        <v>381</v>
      </c>
    </row>
    <row r="2" spans="1:4">
      <c r="A2" s="52" t="s">
        <v>588</v>
      </c>
    </row>
    <row r="3" spans="1:4">
      <c r="A3" s="51" t="s">
        <v>382</v>
      </c>
    </row>
    <row r="4" spans="1:4">
      <c r="A4" s="51"/>
    </row>
    <row r="6" spans="1:4" ht="13">
      <c r="A6" s="10" t="s">
        <v>58</v>
      </c>
      <c r="B6" s="27" t="s">
        <v>1</v>
      </c>
      <c r="C6" s="39"/>
      <c r="D6" s="11" t="s">
        <v>5</v>
      </c>
    </row>
    <row r="7" spans="1:4" ht="13">
      <c r="A7" s="8"/>
      <c r="B7" s="40"/>
      <c r="C7" s="41"/>
      <c r="D7" s="26"/>
    </row>
    <row r="8" spans="1:4" ht="14">
      <c r="A8" s="4"/>
      <c r="B8" s="160" t="s">
        <v>583</v>
      </c>
      <c r="C8" s="37"/>
      <c r="D8" s="16"/>
    </row>
    <row r="9" spans="1:4">
      <c r="A9" s="4"/>
      <c r="B9" s="36"/>
      <c r="C9" s="37"/>
      <c r="D9" s="16"/>
    </row>
    <row r="10" spans="1:4">
      <c r="A10" s="4"/>
      <c r="B10" s="36"/>
      <c r="C10" s="37"/>
      <c r="D10" s="16"/>
    </row>
    <row r="11" spans="1:4" ht="13">
      <c r="A11" s="4"/>
      <c r="B11" s="138"/>
      <c r="C11" s="37"/>
      <c r="D11" s="16"/>
    </row>
    <row r="12" spans="1:4">
      <c r="A12" s="4"/>
      <c r="B12" s="33"/>
      <c r="C12" s="35"/>
      <c r="D12" s="16"/>
    </row>
    <row r="13" spans="1:4" ht="30" customHeight="1">
      <c r="A13" s="161"/>
      <c r="B13" s="162" t="s">
        <v>584</v>
      </c>
      <c r="C13" s="163"/>
      <c r="D13" s="168"/>
    </row>
    <row r="14" spans="1:4" ht="20" customHeight="1">
      <c r="A14" s="3"/>
      <c r="B14" s="30"/>
      <c r="C14" s="32"/>
      <c r="D14" s="169"/>
    </row>
    <row r="15" spans="1:4" ht="58.75" customHeight="1">
      <c r="A15" s="4"/>
      <c r="B15" s="140" t="s">
        <v>589</v>
      </c>
      <c r="C15" s="37"/>
      <c r="D15" s="170"/>
    </row>
    <row r="16" spans="1:4" ht="20" customHeight="1">
      <c r="A16" s="4"/>
      <c r="B16" s="33"/>
      <c r="C16" s="35"/>
      <c r="D16" s="171"/>
    </row>
    <row r="17" spans="1:5" s="164" customFormat="1" ht="30" customHeight="1">
      <c r="A17" s="161"/>
      <c r="B17" s="162" t="s">
        <v>586</v>
      </c>
      <c r="C17" s="163"/>
      <c r="D17" s="168"/>
    </row>
    <row r="18" spans="1:5" ht="30" customHeight="1">
      <c r="A18" s="4"/>
      <c r="B18" s="30"/>
      <c r="C18" s="32"/>
      <c r="D18" s="171"/>
    </row>
    <row r="19" spans="1:5" ht="30" customHeight="1">
      <c r="A19" s="165"/>
      <c r="B19" s="166" t="s">
        <v>57</v>
      </c>
      <c r="C19" s="167"/>
      <c r="D19" s="170"/>
    </row>
    <row r="20" spans="1:5" ht="30" customHeight="1">
      <c r="A20" s="4"/>
      <c r="B20" s="33"/>
      <c r="C20" s="35"/>
      <c r="D20" s="171"/>
    </row>
    <row r="21" spans="1:5" ht="30" customHeight="1">
      <c r="A21" s="161"/>
      <c r="B21" s="162" t="s">
        <v>585</v>
      </c>
      <c r="C21" s="163"/>
      <c r="D21" s="168"/>
    </row>
    <row r="23" spans="1:5" ht="13">
      <c r="D23" s="147"/>
    </row>
    <row r="24" spans="1:5">
      <c r="D24" s="146"/>
      <c r="E24" s="148"/>
    </row>
    <row r="25" spans="1:5" ht="13">
      <c r="D25" s="147"/>
    </row>
    <row r="26" spans="1:5">
      <c r="D26" s="146"/>
    </row>
  </sheetData>
  <pageMargins left="0.70866141732283472" right="0.70866141732283472" top="0.74803149606299213" bottom="0.74803149606299213" header="0.31496062992125984" footer="0.31496062992125984"/>
  <pageSetup firstPageNumber="117" orientation="portrait" useFirstPageNumber="1" r:id="rId1"/>
  <headerFooter>
    <oddFoote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F491"/>
  <sheetViews>
    <sheetView view="pageLayout" zoomScaleNormal="100" zoomScaleSheetLayoutView="100" workbookViewId="0">
      <selection activeCell="F490" sqref="F490"/>
    </sheetView>
  </sheetViews>
  <sheetFormatPr defaultColWidth="8.9140625" defaultRowHeight="12.5"/>
  <cols>
    <col min="1" max="1" width="7.9140625" style="121" customWidth="1"/>
    <col min="2" max="2" width="73.4140625" style="1" customWidth="1"/>
    <col min="3" max="3" width="10.58203125" style="1" customWidth="1"/>
    <col min="4" max="4" width="11.9140625" style="1" customWidth="1"/>
    <col min="5" max="5" width="14.58203125" style="1" customWidth="1"/>
    <col min="6" max="6" width="16" style="1" customWidth="1"/>
    <col min="7" max="16384" width="8.9140625" style="1"/>
  </cols>
  <sheetData>
    <row r="1" spans="1:6" ht="12" customHeight="1">
      <c r="A1" s="134" t="s">
        <v>381</v>
      </c>
    </row>
    <row r="2" spans="1:6" ht="12" customHeight="1">
      <c r="A2" s="135" t="s">
        <v>588</v>
      </c>
    </row>
    <row r="3" spans="1:6" ht="12" customHeight="1">
      <c r="A3" s="134" t="s">
        <v>382</v>
      </c>
    </row>
    <row r="4" spans="1:6" ht="12" customHeight="1"/>
    <row r="5" spans="1:6" ht="13">
      <c r="A5" s="122" t="s">
        <v>0</v>
      </c>
      <c r="B5" s="10" t="s">
        <v>1</v>
      </c>
      <c r="C5" s="11" t="s">
        <v>2</v>
      </c>
      <c r="D5" s="11" t="s">
        <v>3</v>
      </c>
      <c r="E5" s="11" t="s">
        <v>4</v>
      </c>
      <c r="F5" s="11" t="s">
        <v>5</v>
      </c>
    </row>
    <row r="6" spans="1:6" ht="13">
      <c r="B6" s="48" t="s">
        <v>454</v>
      </c>
      <c r="C6" s="15"/>
      <c r="D6" s="15"/>
      <c r="E6" s="3"/>
      <c r="F6" s="3"/>
    </row>
    <row r="7" spans="1:6" ht="13">
      <c r="A7" s="123"/>
      <c r="B7" s="48" t="s">
        <v>479</v>
      </c>
      <c r="C7" s="7"/>
      <c r="D7" s="7"/>
      <c r="E7" s="4"/>
      <c r="F7" s="4"/>
    </row>
    <row r="8" spans="1:6" ht="13">
      <c r="A8" s="123"/>
      <c r="B8" s="48" t="s">
        <v>7</v>
      </c>
      <c r="C8" s="7"/>
      <c r="D8" s="7"/>
      <c r="E8" s="4"/>
      <c r="F8" s="4"/>
    </row>
    <row r="9" spans="1:6" ht="13">
      <c r="A9" s="123"/>
      <c r="B9" s="48"/>
      <c r="C9" s="7"/>
      <c r="D9" s="7"/>
      <c r="E9" s="4"/>
      <c r="F9" s="4"/>
    </row>
    <row r="10" spans="1:6" ht="13">
      <c r="A10" s="123"/>
      <c r="B10" s="48" t="s">
        <v>118</v>
      </c>
      <c r="C10" s="7"/>
      <c r="D10" s="7"/>
      <c r="E10" s="4"/>
      <c r="F10" s="4"/>
    </row>
    <row r="11" spans="1:6" ht="13">
      <c r="A11" s="123"/>
      <c r="B11" s="48" t="s">
        <v>119</v>
      </c>
      <c r="C11" s="7"/>
      <c r="D11" s="7"/>
      <c r="E11" s="4"/>
      <c r="F11" s="4"/>
    </row>
    <row r="12" spans="1:6" ht="13">
      <c r="A12" s="123"/>
      <c r="B12" s="9"/>
      <c r="C12" s="7"/>
      <c r="D12" s="7"/>
      <c r="E12" s="4"/>
      <c r="F12" s="4"/>
    </row>
    <row r="13" spans="1:6">
      <c r="A13" s="123"/>
      <c r="B13" s="14" t="s">
        <v>70</v>
      </c>
      <c r="C13" s="4"/>
      <c r="D13" s="7"/>
      <c r="E13" s="16"/>
      <c r="F13" s="16"/>
    </row>
    <row r="14" spans="1:6">
      <c r="A14" s="123">
        <v>1</v>
      </c>
      <c r="B14" s="1" t="s">
        <v>120</v>
      </c>
      <c r="C14" s="7" t="s">
        <v>64</v>
      </c>
      <c r="D14" s="7">
        <v>58</v>
      </c>
      <c r="E14" s="16"/>
      <c r="F14" s="16"/>
    </row>
    <row r="15" spans="1:6">
      <c r="A15" s="123"/>
      <c r="C15" s="7"/>
      <c r="D15" s="7"/>
      <c r="E15" s="16"/>
      <c r="F15" s="16"/>
    </row>
    <row r="16" spans="1:6">
      <c r="A16" s="123"/>
      <c r="B16" s="14" t="s">
        <v>121</v>
      </c>
      <c r="C16" s="7"/>
      <c r="D16" s="7"/>
      <c r="E16" s="16"/>
      <c r="F16" s="16"/>
    </row>
    <row r="17" spans="1:6">
      <c r="A17" s="123">
        <v>2</v>
      </c>
      <c r="B17" s="6" t="s">
        <v>122</v>
      </c>
      <c r="C17" s="7" t="s">
        <v>64</v>
      </c>
      <c r="D17" s="7">
        <v>6</v>
      </c>
      <c r="E17" s="16"/>
      <c r="F17" s="16"/>
    </row>
    <row r="18" spans="1:6">
      <c r="A18" s="123">
        <v>3</v>
      </c>
      <c r="B18" s="6" t="s">
        <v>123</v>
      </c>
      <c r="C18" s="7" t="s">
        <v>64</v>
      </c>
      <c r="D18" s="7">
        <v>3</v>
      </c>
      <c r="E18" s="16"/>
      <c r="F18" s="16"/>
    </row>
    <row r="19" spans="1:6">
      <c r="A19" s="123"/>
      <c r="C19" s="7"/>
      <c r="D19" s="7"/>
      <c r="E19" s="16"/>
      <c r="F19" s="16"/>
    </row>
    <row r="20" spans="1:6">
      <c r="A20" s="123"/>
      <c r="B20" s="14" t="s">
        <v>75</v>
      </c>
      <c r="C20" s="7"/>
      <c r="D20" s="7"/>
      <c r="E20" s="4"/>
      <c r="F20" s="4"/>
    </row>
    <row r="21" spans="1:6">
      <c r="A21" s="123">
        <v>4</v>
      </c>
      <c r="B21" s="43" t="s">
        <v>124</v>
      </c>
      <c r="C21" s="7" t="s">
        <v>64</v>
      </c>
      <c r="D21" s="7">
        <v>25</v>
      </c>
      <c r="E21" s="16"/>
      <c r="F21" s="16"/>
    </row>
    <row r="22" spans="1:6">
      <c r="A22" s="123"/>
      <c r="C22" s="7"/>
      <c r="D22" s="7"/>
      <c r="E22" s="16"/>
      <c r="F22" s="16"/>
    </row>
    <row r="23" spans="1:6">
      <c r="A23" s="123"/>
      <c r="B23" s="14" t="s">
        <v>62</v>
      </c>
      <c r="C23" s="7"/>
      <c r="D23" s="7"/>
      <c r="E23" s="4"/>
      <c r="F23" s="4"/>
    </row>
    <row r="24" spans="1:6">
      <c r="A24" s="123">
        <v>5</v>
      </c>
      <c r="B24" s="4" t="s">
        <v>125</v>
      </c>
      <c r="C24" s="7" t="s">
        <v>10</v>
      </c>
      <c r="D24" s="7">
        <v>187</v>
      </c>
      <c r="E24" s="16"/>
      <c r="F24" s="16"/>
    </row>
    <row r="25" spans="1:6">
      <c r="A25" s="123"/>
      <c r="C25" s="7"/>
      <c r="D25" s="7"/>
      <c r="E25" s="4"/>
      <c r="F25" s="4"/>
    </row>
    <row r="26" spans="1:6">
      <c r="A26" s="123"/>
      <c r="B26" s="14" t="s">
        <v>126</v>
      </c>
      <c r="C26" s="7"/>
      <c r="D26" s="7"/>
      <c r="E26" s="16"/>
      <c r="F26" s="16"/>
    </row>
    <row r="27" spans="1:6">
      <c r="A27" s="123">
        <v>6</v>
      </c>
      <c r="B27" s="1" t="s">
        <v>126</v>
      </c>
      <c r="C27" s="7" t="s">
        <v>32</v>
      </c>
      <c r="D27" s="7">
        <v>2</v>
      </c>
      <c r="E27" s="16"/>
      <c r="F27" s="16"/>
    </row>
    <row r="28" spans="1:6">
      <c r="A28" s="123"/>
      <c r="C28" s="7"/>
      <c r="D28" s="7"/>
      <c r="E28" s="4"/>
      <c r="F28" s="4"/>
    </row>
    <row r="29" spans="1:6" ht="25">
      <c r="A29" s="123"/>
      <c r="B29" s="14" t="s">
        <v>128</v>
      </c>
      <c r="C29" s="7"/>
      <c r="D29" s="7"/>
      <c r="E29" s="16"/>
      <c r="F29" s="16"/>
    </row>
    <row r="30" spans="1:6">
      <c r="A30" s="123">
        <v>7</v>
      </c>
      <c r="B30" s="6" t="s">
        <v>127</v>
      </c>
      <c r="C30" s="7" t="s">
        <v>64</v>
      </c>
      <c r="D30" s="7">
        <v>8</v>
      </c>
      <c r="E30" s="16"/>
      <c r="F30" s="16"/>
    </row>
    <row r="31" spans="1:6">
      <c r="A31" s="123"/>
      <c r="B31" s="43"/>
      <c r="C31" s="7"/>
      <c r="D31" s="7"/>
      <c r="E31" s="16"/>
      <c r="F31" s="16"/>
    </row>
    <row r="32" spans="1:6">
      <c r="A32" s="123">
        <v>8</v>
      </c>
      <c r="B32" s="1" t="s">
        <v>129</v>
      </c>
      <c r="C32" s="7" t="s">
        <v>64</v>
      </c>
      <c r="D32" s="7">
        <v>25</v>
      </c>
      <c r="E32" s="16"/>
      <c r="F32" s="16"/>
    </row>
    <row r="33" spans="1:6">
      <c r="A33" s="123"/>
      <c r="C33" s="7"/>
      <c r="D33" s="7"/>
      <c r="E33" s="16"/>
      <c r="F33" s="16"/>
    </row>
    <row r="34" spans="1:6">
      <c r="A34" s="123"/>
      <c r="B34" s="14" t="s">
        <v>457</v>
      </c>
      <c r="C34" s="7"/>
      <c r="D34" s="7"/>
      <c r="E34" s="16"/>
      <c r="F34" s="16"/>
    </row>
    <row r="35" spans="1:6">
      <c r="A35" s="123"/>
      <c r="B35" s="14"/>
      <c r="C35" s="7"/>
      <c r="D35" s="7"/>
      <c r="E35" s="16"/>
      <c r="F35" s="16"/>
    </row>
    <row r="36" spans="1:6">
      <c r="A36" s="123">
        <v>9</v>
      </c>
      <c r="B36" s="6" t="s">
        <v>127</v>
      </c>
      <c r="C36" s="7" t="s">
        <v>64</v>
      </c>
      <c r="D36" s="7">
        <v>10</v>
      </c>
      <c r="E36" s="16"/>
      <c r="F36" s="16"/>
    </row>
    <row r="37" spans="1:6">
      <c r="A37" s="123"/>
      <c r="C37" s="7"/>
      <c r="D37" s="7"/>
      <c r="E37" s="4"/>
      <c r="F37" s="4"/>
    </row>
    <row r="38" spans="1:6">
      <c r="A38" s="123"/>
      <c r="B38" s="14" t="s">
        <v>15</v>
      </c>
      <c r="C38" s="7"/>
      <c r="D38" s="7"/>
      <c r="E38" s="16"/>
      <c r="F38" s="16"/>
    </row>
    <row r="39" spans="1:6" ht="51.65" customHeight="1">
      <c r="A39" s="123">
        <v>10</v>
      </c>
      <c r="B39" s="43" t="s">
        <v>130</v>
      </c>
      <c r="C39" s="7" t="s">
        <v>10</v>
      </c>
      <c r="D39" s="7">
        <v>116</v>
      </c>
      <c r="E39" s="16"/>
      <c r="F39" s="16"/>
    </row>
    <row r="40" spans="1:6" ht="21" customHeight="1">
      <c r="A40" s="123"/>
      <c r="B40" s="43"/>
      <c r="C40" s="7"/>
      <c r="D40" s="7"/>
      <c r="E40" s="16"/>
      <c r="F40" s="16"/>
    </row>
    <row r="41" spans="1:6">
      <c r="A41" s="123">
        <v>11</v>
      </c>
      <c r="B41" s="43" t="s">
        <v>131</v>
      </c>
      <c r="C41" s="7" t="s">
        <v>10</v>
      </c>
      <c r="D41" s="7">
        <v>73</v>
      </c>
      <c r="E41" s="16"/>
      <c r="F41" s="16"/>
    </row>
    <row r="42" spans="1:6">
      <c r="A42" s="123"/>
      <c r="B42" s="43"/>
      <c r="C42" s="7"/>
      <c r="D42" s="7"/>
      <c r="E42" s="16"/>
      <c r="F42" s="16"/>
    </row>
    <row r="43" spans="1:6">
      <c r="A43" s="123"/>
      <c r="B43" s="14" t="s">
        <v>18</v>
      </c>
      <c r="C43" s="7"/>
      <c r="D43" s="7"/>
      <c r="E43" s="16"/>
      <c r="F43" s="16"/>
    </row>
    <row r="44" spans="1:6">
      <c r="A44" s="123">
        <v>12</v>
      </c>
      <c r="B44" s="43" t="s">
        <v>132</v>
      </c>
      <c r="C44" s="7" t="s">
        <v>30</v>
      </c>
      <c r="D44" s="7">
        <v>5</v>
      </c>
      <c r="E44" s="16"/>
      <c r="F44" s="16"/>
    </row>
    <row r="45" spans="1:6">
      <c r="A45" s="123"/>
      <c r="C45" s="7"/>
      <c r="D45" s="7"/>
      <c r="E45" s="16"/>
      <c r="F45" s="16"/>
    </row>
    <row r="46" spans="1:6" ht="13">
      <c r="A46" s="123"/>
      <c r="B46" s="48" t="s">
        <v>133</v>
      </c>
      <c r="C46" s="7"/>
      <c r="D46" s="7"/>
      <c r="E46" s="16"/>
      <c r="F46" s="16"/>
    </row>
    <row r="47" spans="1:6">
      <c r="A47" s="123"/>
      <c r="B47" s="43" t="s">
        <v>16</v>
      </c>
      <c r="C47" s="7"/>
      <c r="D47" s="7"/>
      <c r="E47" s="16"/>
      <c r="F47" s="16"/>
    </row>
    <row r="48" spans="1:6" ht="25">
      <c r="A48" s="123">
        <v>13</v>
      </c>
      <c r="B48" s="43" t="s">
        <v>136</v>
      </c>
      <c r="C48" s="7" t="s">
        <v>10</v>
      </c>
      <c r="D48" s="7">
        <v>116</v>
      </c>
      <c r="E48" s="16"/>
      <c r="F48" s="16"/>
    </row>
    <row r="49" spans="1:6">
      <c r="A49" s="123"/>
      <c r="B49" s="43"/>
      <c r="C49" s="7"/>
      <c r="D49" s="7"/>
      <c r="E49" s="16"/>
      <c r="F49" s="16"/>
    </row>
    <row r="50" spans="1:6">
      <c r="A50" s="123">
        <v>14</v>
      </c>
      <c r="B50" s="1" t="s">
        <v>134</v>
      </c>
      <c r="C50" s="7" t="s">
        <v>10</v>
      </c>
      <c r="D50" s="7">
        <v>73</v>
      </c>
      <c r="E50" s="16"/>
      <c r="F50" s="16"/>
    </row>
    <row r="51" spans="1:6">
      <c r="A51" s="123"/>
      <c r="C51" s="7"/>
      <c r="D51" s="7"/>
      <c r="E51" s="16"/>
      <c r="F51" s="16"/>
    </row>
    <row r="52" spans="1:6">
      <c r="A52" s="123">
        <v>15</v>
      </c>
      <c r="B52" s="43" t="s">
        <v>135</v>
      </c>
      <c r="C52" s="7" t="s">
        <v>10</v>
      </c>
      <c r="D52" s="7">
        <v>260</v>
      </c>
      <c r="E52" s="16"/>
      <c r="F52" s="16"/>
    </row>
    <row r="53" spans="1:6">
      <c r="A53" s="123"/>
      <c r="C53" s="7"/>
      <c r="D53" s="7"/>
      <c r="E53" s="16"/>
      <c r="F53" s="16"/>
    </row>
    <row r="54" spans="1:6" ht="25">
      <c r="A54" s="123"/>
      <c r="B54" s="47" t="s">
        <v>140</v>
      </c>
      <c r="C54" s="7"/>
      <c r="D54" s="7"/>
      <c r="E54" s="16"/>
      <c r="F54" s="16"/>
    </row>
    <row r="55" spans="1:6" ht="13">
      <c r="A55" s="123"/>
      <c r="B55" s="48" t="s">
        <v>137</v>
      </c>
      <c r="C55" s="7"/>
      <c r="D55" s="7"/>
      <c r="E55" s="4"/>
      <c r="F55" s="4"/>
    </row>
    <row r="56" spans="1:6">
      <c r="A56" s="123"/>
      <c r="B56" s="47" t="s">
        <v>138</v>
      </c>
      <c r="C56" s="7"/>
      <c r="D56" s="7"/>
      <c r="E56" s="16"/>
      <c r="F56" s="16"/>
    </row>
    <row r="57" spans="1:6">
      <c r="A57" s="123">
        <v>16</v>
      </c>
      <c r="B57" s="1" t="s">
        <v>139</v>
      </c>
      <c r="C57" s="7" t="s">
        <v>64</v>
      </c>
      <c r="D57" s="7">
        <v>19</v>
      </c>
      <c r="E57" s="16"/>
      <c r="F57" s="16"/>
    </row>
    <row r="58" spans="1:6" ht="13">
      <c r="A58" s="123"/>
      <c r="B58" s="9"/>
      <c r="C58" s="7"/>
      <c r="D58" s="7"/>
      <c r="E58" s="4"/>
      <c r="F58" s="4"/>
    </row>
    <row r="59" spans="1:6" ht="13">
      <c r="A59" s="123"/>
      <c r="B59" s="48" t="s">
        <v>141</v>
      </c>
      <c r="C59" s="7"/>
      <c r="D59" s="7"/>
      <c r="E59" s="16"/>
      <c r="F59" s="16"/>
    </row>
    <row r="60" spans="1:6">
      <c r="A60" s="123"/>
      <c r="B60" s="22" t="s">
        <v>142</v>
      </c>
      <c r="C60" s="7"/>
      <c r="D60" s="7"/>
      <c r="E60" s="16"/>
      <c r="F60" s="16"/>
    </row>
    <row r="61" spans="1:6">
      <c r="A61" s="123">
        <v>17</v>
      </c>
      <c r="B61" s="4" t="s">
        <v>143</v>
      </c>
      <c r="C61" s="7" t="s">
        <v>60</v>
      </c>
      <c r="D61" s="7">
        <v>2</v>
      </c>
      <c r="E61" s="16"/>
      <c r="F61" s="16"/>
    </row>
    <row r="62" spans="1:6">
      <c r="A62" s="123"/>
      <c r="B62" s="6"/>
      <c r="C62" s="7"/>
      <c r="D62" s="7"/>
      <c r="E62" s="16"/>
      <c r="F62" s="16"/>
    </row>
    <row r="63" spans="1:6">
      <c r="A63" s="123"/>
      <c r="B63" s="14" t="s">
        <v>144</v>
      </c>
      <c r="C63" s="7"/>
      <c r="D63" s="7"/>
      <c r="E63" s="16"/>
      <c r="F63" s="16"/>
    </row>
    <row r="64" spans="1:6">
      <c r="A64" s="123">
        <v>18</v>
      </c>
      <c r="B64" s="6" t="s">
        <v>145</v>
      </c>
      <c r="C64" s="7" t="s">
        <v>60</v>
      </c>
      <c r="D64" s="7">
        <v>1</v>
      </c>
      <c r="E64" s="16"/>
      <c r="F64" s="46"/>
    </row>
    <row r="65" spans="1:6">
      <c r="A65" s="123"/>
      <c r="B65" s="6"/>
      <c r="C65" s="7"/>
      <c r="D65" s="7"/>
      <c r="E65" s="16"/>
      <c r="F65" s="16"/>
    </row>
    <row r="66" spans="1:6" ht="13">
      <c r="A66" s="123"/>
      <c r="B66" s="48" t="s">
        <v>146</v>
      </c>
      <c r="C66" s="7"/>
      <c r="D66" s="7"/>
      <c r="E66" s="16"/>
      <c r="F66" s="16"/>
    </row>
    <row r="67" spans="1:6" ht="50">
      <c r="A67" s="123">
        <v>10</v>
      </c>
      <c r="B67" s="6" t="s">
        <v>147</v>
      </c>
      <c r="C67" s="7" t="s">
        <v>155</v>
      </c>
      <c r="D67" s="7">
        <v>5</v>
      </c>
      <c r="E67" s="16"/>
      <c r="F67" s="16"/>
    </row>
    <row r="68" spans="1:6">
      <c r="A68" s="123"/>
      <c r="B68" s="6"/>
      <c r="C68" s="7"/>
      <c r="D68" s="7"/>
      <c r="E68" s="16"/>
      <c r="F68" s="16"/>
    </row>
    <row r="69" spans="1:6" ht="25">
      <c r="A69" s="123"/>
      <c r="B69" s="47" t="s">
        <v>140</v>
      </c>
      <c r="C69" s="7"/>
      <c r="D69" s="7"/>
      <c r="E69" s="16"/>
      <c r="F69" s="16"/>
    </row>
    <row r="70" spans="1:6" ht="13">
      <c r="A70" s="123"/>
      <c r="B70" s="48" t="s">
        <v>149</v>
      </c>
      <c r="C70" s="7"/>
      <c r="D70" s="7"/>
      <c r="E70" s="16"/>
      <c r="F70" s="16"/>
    </row>
    <row r="71" spans="1:6">
      <c r="A71" s="123"/>
      <c r="B71" s="14" t="s">
        <v>150</v>
      </c>
      <c r="C71" s="7"/>
      <c r="D71" s="7"/>
      <c r="E71" s="16"/>
      <c r="F71" s="16"/>
    </row>
    <row r="72" spans="1:6">
      <c r="A72" s="123">
        <v>20</v>
      </c>
      <c r="B72" s="6" t="s">
        <v>151</v>
      </c>
      <c r="C72" s="7" t="s">
        <v>10</v>
      </c>
      <c r="D72" s="7">
        <v>64</v>
      </c>
      <c r="E72" s="16"/>
      <c r="F72" s="16"/>
    </row>
    <row r="73" spans="1:6">
      <c r="A73" s="123"/>
      <c r="B73" s="6"/>
      <c r="C73" s="7"/>
      <c r="D73" s="7"/>
      <c r="E73" s="16"/>
      <c r="F73" s="16"/>
    </row>
    <row r="74" spans="1:6" ht="13">
      <c r="A74" s="123"/>
      <c r="B74" s="48" t="s">
        <v>152</v>
      </c>
      <c r="C74" s="7"/>
      <c r="D74" s="7"/>
      <c r="E74" s="16"/>
      <c r="F74" s="16"/>
    </row>
    <row r="75" spans="1:6">
      <c r="A75" s="123"/>
      <c r="B75" s="14" t="s">
        <v>153</v>
      </c>
      <c r="C75" s="7"/>
      <c r="D75" s="7"/>
      <c r="E75" s="16"/>
      <c r="F75" s="16"/>
    </row>
    <row r="76" spans="1:6">
      <c r="A76" s="123">
        <v>21</v>
      </c>
      <c r="B76" s="6" t="s">
        <v>154</v>
      </c>
      <c r="C76" s="7" t="s">
        <v>31</v>
      </c>
      <c r="D76" s="7">
        <v>320</v>
      </c>
      <c r="E76" s="16"/>
      <c r="F76" s="16"/>
    </row>
    <row r="77" spans="1:6">
      <c r="A77" s="123"/>
      <c r="B77" s="6"/>
      <c r="C77" s="7"/>
      <c r="D77" s="7"/>
      <c r="E77" s="16"/>
      <c r="F77" s="16"/>
    </row>
    <row r="78" spans="1:6">
      <c r="A78" s="123"/>
      <c r="B78" s="6" t="s">
        <v>156</v>
      </c>
      <c r="C78" s="7"/>
      <c r="D78" s="7"/>
      <c r="E78" s="16"/>
      <c r="F78" s="16"/>
    </row>
    <row r="79" spans="1:6">
      <c r="A79" s="123"/>
      <c r="B79" s="6" t="s">
        <v>160</v>
      </c>
      <c r="C79" s="7"/>
      <c r="D79" s="7"/>
      <c r="E79" s="16"/>
      <c r="F79" s="16"/>
    </row>
    <row r="80" spans="1:6" ht="25">
      <c r="A80" s="123"/>
      <c r="B80" s="6" t="s">
        <v>161</v>
      </c>
      <c r="C80" s="7"/>
      <c r="D80" s="7"/>
      <c r="E80" s="16"/>
      <c r="F80" s="16"/>
    </row>
    <row r="81" spans="1:6">
      <c r="A81" s="123"/>
      <c r="B81" s="6" t="s">
        <v>157</v>
      </c>
      <c r="C81" s="7"/>
      <c r="D81" s="7"/>
      <c r="E81" s="16"/>
      <c r="F81" s="16"/>
    </row>
    <row r="82" spans="1:6" ht="25">
      <c r="A82" s="123"/>
      <c r="B82" s="14" t="s">
        <v>159</v>
      </c>
      <c r="C82" s="7"/>
      <c r="D82" s="7"/>
      <c r="E82" s="16"/>
      <c r="F82" s="16"/>
    </row>
    <row r="83" spans="1:6">
      <c r="A83" s="123">
        <v>22</v>
      </c>
      <c r="B83" s="6" t="s">
        <v>158</v>
      </c>
      <c r="C83" s="7" t="s">
        <v>10</v>
      </c>
      <c r="D83" s="7">
        <v>20</v>
      </c>
      <c r="E83" s="16"/>
      <c r="F83" s="16"/>
    </row>
    <row r="84" spans="1:6">
      <c r="A84" s="123"/>
      <c r="B84" s="43"/>
      <c r="C84" s="7"/>
      <c r="D84" s="7"/>
      <c r="E84" s="16"/>
      <c r="F84" s="16"/>
    </row>
    <row r="85" spans="1:6">
      <c r="A85" s="124"/>
      <c r="B85" s="117"/>
      <c r="C85" s="118"/>
      <c r="D85" s="118"/>
      <c r="E85" s="119"/>
      <c r="F85" s="119"/>
    </row>
    <row r="86" spans="1:6">
      <c r="A86" s="123"/>
      <c r="C86" s="7"/>
      <c r="D86" s="7"/>
      <c r="E86" s="16"/>
      <c r="F86" s="16"/>
    </row>
    <row r="87" spans="1:6" ht="13">
      <c r="A87" s="123"/>
      <c r="B87" s="48" t="s">
        <v>162</v>
      </c>
      <c r="C87" s="7"/>
      <c r="D87" s="7"/>
      <c r="E87" s="16"/>
      <c r="F87" s="16"/>
    </row>
    <row r="88" spans="1:6" ht="13">
      <c r="A88" s="123"/>
      <c r="B88" s="48" t="s">
        <v>163</v>
      </c>
      <c r="C88" s="7"/>
      <c r="D88" s="7"/>
      <c r="E88" s="16"/>
      <c r="F88" s="16"/>
    </row>
    <row r="89" spans="1:6" ht="13">
      <c r="A89" s="123"/>
      <c r="B89" s="48" t="s">
        <v>164</v>
      </c>
      <c r="C89" s="7"/>
      <c r="D89" s="7"/>
      <c r="E89" s="16"/>
      <c r="F89" s="16"/>
    </row>
    <row r="90" spans="1:6" ht="13">
      <c r="A90" s="123"/>
      <c r="B90" s="48"/>
      <c r="C90" s="7"/>
      <c r="D90" s="7"/>
      <c r="E90" s="16"/>
      <c r="F90" s="16"/>
    </row>
    <row r="91" spans="1:6">
      <c r="A91" s="123"/>
      <c r="B91" s="14" t="s">
        <v>36</v>
      </c>
      <c r="C91" s="7"/>
      <c r="D91" s="7"/>
      <c r="E91" s="16"/>
      <c r="F91" s="16"/>
    </row>
    <row r="92" spans="1:6">
      <c r="A92" s="123">
        <v>1</v>
      </c>
      <c r="B92" s="6" t="s">
        <v>165</v>
      </c>
      <c r="C92" s="7" t="s">
        <v>64</v>
      </c>
      <c r="D92" s="7">
        <v>12</v>
      </c>
      <c r="E92" s="16"/>
      <c r="F92" s="16"/>
    </row>
    <row r="93" spans="1:6">
      <c r="A93" s="123"/>
      <c r="B93" s="6"/>
      <c r="C93" s="7"/>
      <c r="D93" s="7"/>
      <c r="E93" s="16"/>
      <c r="F93" s="16"/>
    </row>
    <row r="94" spans="1:6">
      <c r="A94" s="123">
        <v>2</v>
      </c>
      <c r="B94" s="6" t="s">
        <v>458</v>
      </c>
      <c r="C94" s="7" t="s">
        <v>64</v>
      </c>
      <c r="D94" s="7">
        <v>1</v>
      </c>
      <c r="E94" s="16"/>
      <c r="F94" s="16"/>
    </row>
    <row r="95" spans="1:6">
      <c r="A95" s="123"/>
      <c r="B95" s="6"/>
      <c r="C95" s="7"/>
      <c r="D95" s="7"/>
      <c r="E95" s="16"/>
      <c r="F95" s="16"/>
    </row>
    <row r="96" spans="1:6" ht="13">
      <c r="A96" s="123"/>
      <c r="B96" s="48" t="s">
        <v>166</v>
      </c>
      <c r="C96" s="7"/>
      <c r="D96" s="7"/>
      <c r="E96" s="16"/>
      <c r="F96" s="16"/>
    </row>
    <row r="97" spans="1:6">
      <c r="A97" s="123"/>
      <c r="B97" s="14" t="s">
        <v>459</v>
      </c>
      <c r="C97" s="7"/>
      <c r="D97" s="7"/>
      <c r="E97" s="16"/>
      <c r="F97" s="16"/>
    </row>
    <row r="98" spans="1:6">
      <c r="A98" s="123">
        <v>3</v>
      </c>
      <c r="B98" s="6" t="s">
        <v>167</v>
      </c>
      <c r="C98" s="7" t="s">
        <v>64</v>
      </c>
      <c r="D98" s="7">
        <v>11</v>
      </c>
      <c r="E98" s="16"/>
      <c r="F98" s="16"/>
    </row>
    <row r="99" spans="1:6">
      <c r="A99" s="123"/>
      <c r="B99" s="6"/>
      <c r="C99" s="7"/>
      <c r="D99" s="7"/>
      <c r="E99" s="16"/>
      <c r="F99" s="16"/>
    </row>
    <row r="100" spans="1:6" ht="37.5">
      <c r="A100" s="123">
        <v>4</v>
      </c>
      <c r="B100" s="6" t="s">
        <v>171</v>
      </c>
      <c r="C100" s="7" t="s">
        <v>155</v>
      </c>
      <c r="D100" s="7">
        <v>5</v>
      </c>
      <c r="E100" s="16"/>
      <c r="F100" s="16"/>
    </row>
    <row r="101" spans="1:6">
      <c r="A101" s="123"/>
      <c r="B101" s="6"/>
      <c r="C101" s="7"/>
      <c r="D101" s="7"/>
      <c r="E101" s="16"/>
      <c r="F101" s="16"/>
    </row>
    <row r="102" spans="1:6" ht="13">
      <c r="A102" s="123"/>
      <c r="B102" s="48" t="s">
        <v>168</v>
      </c>
      <c r="C102" s="7"/>
      <c r="D102" s="7"/>
      <c r="E102" s="16"/>
      <c r="F102" s="16"/>
    </row>
    <row r="103" spans="1:6">
      <c r="A103" s="123"/>
      <c r="B103" s="14" t="s">
        <v>169</v>
      </c>
      <c r="C103" s="7"/>
      <c r="D103" s="7"/>
      <c r="E103" s="16"/>
      <c r="F103" s="16"/>
    </row>
    <row r="104" spans="1:6">
      <c r="A104" s="123">
        <v>5</v>
      </c>
      <c r="B104" s="6" t="s">
        <v>170</v>
      </c>
      <c r="C104" s="7" t="s">
        <v>10</v>
      </c>
      <c r="D104" s="7">
        <v>116</v>
      </c>
      <c r="E104" s="16"/>
      <c r="F104" s="16"/>
    </row>
    <row r="105" spans="1:6">
      <c r="A105" s="123"/>
      <c r="B105" s="14" t="s">
        <v>172</v>
      </c>
      <c r="C105" s="7"/>
      <c r="D105" s="7"/>
      <c r="E105" s="16"/>
      <c r="F105" s="16"/>
    </row>
    <row r="106" spans="1:6">
      <c r="A106" s="123">
        <v>6</v>
      </c>
      <c r="B106" s="6" t="s">
        <v>173</v>
      </c>
      <c r="C106" s="7" t="s">
        <v>10</v>
      </c>
      <c r="D106" s="7">
        <v>73</v>
      </c>
      <c r="E106" s="16"/>
      <c r="F106" s="16"/>
    </row>
    <row r="107" spans="1:6">
      <c r="A107" s="123"/>
      <c r="B107" s="6"/>
      <c r="C107" s="7"/>
      <c r="D107" s="7"/>
      <c r="E107" s="16"/>
      <c r="F107" s="16"/>
    </row>
    <row r="108" spans="1:6" ht="25">
      <c r="A108" s="123"/>
      <c r="B108" s="47" t="s">
        <v>140</v>
      </c>
      <c r="C108" s="7"/>
      <c r="D108" s="7"/>
      <c r="E108" s="16"/>
      <c r="F108" s="16"/>
    </row>
    <row r="109" spans="1:6" ht="13">
      <c r="A109" s="123"/>
      <c r="B109" s="48" t="s">
        <v>174</v>
      </c>
      <c r="C109" s="7"/>
      <c r="D109" s="7"/>
      <c r="E109" s="16"/>
      <c r="F109" s="16"/>
    </row>
    <row r="110" spans="1:6" ht="13">
      <c r="A110" s="123"/>
      <c r="B110" s="48"/>
      <c r="C110" s="7"/>
      <c r="D110" s="7"/>
      <c r="E110" s="16"/>
      <c r="F110" s="16"/>
    </row>
    <row r="111" spans="1:6">
      <c r="A111" s="123"/>
      <c r="B111" s="14" t="s">
        <v>175</v>
      </c>
      <c r="C111" s="7"/>
      <c r="D111" s="7"/>
      <c r="E111" s="16"/>
      <c r="F111" s="16"/>
    </row>
    <row r="112" spans="1:6">
      <c r="A112" s="123">
        <v>7</v>
      </c>
      <c r="B112" s="6" t="s">
        <v>176</v>
      </c>
      <c r="C112" s="7" t="s">
        <v>31</v>
      </c>
      <c r="D112" s="7">
        <v>80</v>
      </c>
      <c r="E112" s="16"/>
      <c r="F112" s="16"/>
    </row>
    <row r="113" spans="1:6">
      <c r="A113" s="123"/>
      <c r="B113" s="6"/>
      <c r="C113" s="7"/>
      <c r="D113" s="7"/>
      <c r="E113" s="16"/>
      <c r="F113" s="16"/>
    </row>
    <row r="114" spans="1:6" ht="13">
      <c r="A114" s="123"/>
      <c r="B114" s="48" t="s">
        <v>177</v>
      </c>
      <c r="C114" s="7"/>
      <c r="D114" s="7"/>
      <c r="E114" s="16"/>
      <c r="F114" s="16"/>
    </row>
    <row r="115" spans="1:6">
      <c r="A115" s="123"/>
      <c r="B115" s="47" t="s">
        <v>178</v>
      </c>
      <c r="C115" s="7"/>
      <c r="D115" s="7"/>
      <c r="E115" s="16"/>
      <c r="F115" s="16"/>
    </row>
    <row r="116" spans="1:6">
      <c r="A116" s="123">
        <v>8</v>
      </c>
      <c r="B116" s="6" t="s">
        <v>179</v>
      </c>
      <c r="C116" s="7" t="s">
        <v>31</v>
      </c>
      <c r="D116" s="7">
        <v>30</v>
      </c>
      <c r="E116" s="16"/>
      <c r="F116" s="16"/>
    </row>
    <row r="117" spans="1:6">
      <c r="A117" s="123"/>
      <c r="B117" s="14" t="s">
        <v>180</v>
      </c>
      <c r="C117" s="7"/>
      <c r="D117" s="7"/>
      <c r="E117" s="16"/>
      <c r="F117" s="16"/>
    </row>
    <row r="118" spans="1:6">
      <c r="A118" s="123">
        <v>9</v>
      </c>
      <c r="B118" s="6" t="s">
        <v>181</v>
      </c>
      <c r="C118" s="7" t="s">
        <v>31</v>
      </c>
      <c r="D118" s="7">
        <v>55</v>
      </c>
      <c r="E118" s="16"/>
      <c r="F118" s="16"/>
    </row>
    <row r="119" spans="1:6">
      <c r="A119" s="123"/>
      <c r="B119" s="6"/>
      <c r="C119" s="7"/>
      <c r="D119" s="7"/>
      <c r="E119" s="16"/>
      <c r="F119" s="16"/>
    </row>
    <row r="120" spans="1:6" ht="13">
      <c r="A120" s="123"/>
      <c r="B120" s="48" t="s">
        <v>182</v>
      </c>
      <c r="C120" s="7"/>
      <c r="D120" s="7"/>
      <c r="E120" s="16"/>
      <c r="F120" s="16"/>
    </row>
    <row r="121" spans="1:6" ht="25">
      <c r="A121" s="123">
        <v>10</v>
      </c>
      <c r="B121" s="6" t="s">
        <v>460</v>
      </c>
      <c r="C121" s="7" t="s">
        <v>10</v>
      </c>
      <c r="D121" s="7">
        <v>116</v>
      </c>
      <c r="E121" s="16"/>
      <c r="F121" s="16"/>
    </row>
    <row r="122" spans="1:6">
      <c r="A122" s="123"/>
      <c r="B122" s="6"/>
      <c r="C122" s="7"/>
      <c r="D122" s="7"/>
      <c r="E122" s="16"/>
      <c r="F122" s="16"/>
    </row>
    <row r="123" spans="1:6">
      <c r="A123" s="124"/>
      <c r="B123" s="120"/>
      <c r="C123" s="118"/>
      <c r="D123" s="118"/>
      <c r="E123" s="119"/>
      <c r="F123" s="119"/>
    </row>
    <row r="124" spans="1:6">
      <c r="A124" s="123"/>
      <c r="B124" s="6"/>
      <c r="C124" s="7"/>
      <c r="D124" s="7"/>
      <c r="E124" s="16"/>
      <c r="F124" s="16"/>
    </row>
    <row r="125" spans="1:6" ht="13">
      <c r="A125" s="123"/>
      <c r="B125" s="48" t="s">
        <v>183</v>
      </c>
      <c r="C125" s="7"/>
      <c r="D125" s="7"/>
      <c r="E125" s="16"/>
      <c r="F125" s="16"/>
    </row>
    <row r="126" spans="1:6" ht="13">
      <c r="A126" s="123"/>
      <c r="B126" s="48" t="s">
        <v>184</v>
      </c>
      <c r="C126" s="7"/>
      <c r="D126" s="7"/>
      <c r="E126" s="16"/>
      <c r="F126" s="16"/>
    </row>
    <row r="127" spans="1:6" ht="13">
      <c r="A127" s="123"/>
      <c r="B127" s="48" t="s">
        <v>185</v>
      </c>
      <c r="C127" s="7"/>
      <c r="D127" s="7"/>
      <c r="E127" s="16"/>
      <c r="F127" s="16"/>
    </row>
    <row r="128" spans="1:6" ht="13">
      <c r="A128" s="123"/>
      <c r="B128" s="48"/>
      <c r="C128" s="7"/>
      <c r="D128" s="7"/>
      <c r="E128" s="16"/>
      <c r="F128" s="16"/>
    </row>
    <row r="129" spans="1:6" ht="13">
      <c r="A129" s="123"/>
      <c r="B129" s="48" t="s">
        <v>152</v>
      </c>
      <c r="C129" s="7"/>
      <c r="D129" s="7"/>
      <c r="E129" s="16"/>
      <c r="F129" s="16"/>
    </row>
    <row r="130" spans="1:6">
      <c r="A130" s="123"/>
      <c r="B130" s="14" t="s">
        <v>186</v>
      </c>
      <c r="C130" s="7"/>
      <c r="D130" s="7"/>
      <c r="E130" s="16"/>
      <c r="F130" s="16"/>
    </row>
    <row r="131" spans="1:6" ht="25">
      <c r="A131" s="123">
        <v>1</v>
      </c>
      <c r="B131" s="6" t="s">
        <v>188</v>
      </c>
      <c r="C131" s="7" t="s">
        <v>31</v>
      </c>
      <c r="D131" s="7">
        <v>45</v>
      </c>
      <c r="E131" s="16"/>
      <c r="F131" s="16"/>
    </row>
    <row r="132" spans="1:6">
      <c r="A132" s="123"/>
      <c r="B132" s="6"/>
      <c r="C132" s="7"/>
      <c r="D132" s="7"/>
      <c r="E132" s="16"/>
      <c r="F132" s="16"/>
    </row>
    <row r="133" spans="1:6">
      <c r="A133" s="123"/>
      <c r="B133" s="14" t="s">
        <v>153</v>
      </c>
      <c r="C133" s="7"/>
      <c r="D133" s="7"/>
      <c r="E133" s="16"/>
      <c r="F133" s="16"/>
    </row>
    <row r="134" spans="1:6">
      <c r="A134" s="123">
        <v>2</v>
      </c>
      <c r="B134" s="6" t="s">
        <v>187</v>
      </c>
      <c r="C134" s="7" t="s">
        <v>31</v>
      </c>
      <c r="D134" s="7">
        <v>150</v>
      </c>
      <c r="E134" s="16"/>
      <c r="F134" s="16"/>
    </row>
    <row r="135" spans="1:6">
      <c r="A135" s="123">
        <v>3</v>
      </c>
      <c r="B135" s="6" t="s">
        <v>154</v>
      </c>
      <c r="C135" s="7" t="s">
        <v>31</v>
      </c>
      <c r="D135" s="7">
        <v>492</v>
      </c>
      <c r="E135" s="16"/>
      <c r="F135" s="16"/>
    </row>
    <row r="136" spans="1:6">
      <c r="A136" s="123"/>
      <c r="B136" s="6"/>
      <c r="C136" s="7"/>
      <c r="D136" s="7"/>
      <c r="E136" s="16"/>
      <c r="F136" s="16"/>
    </row>
    <row r="137" spans="1:6">
      <c r="A137" s="123"/>
      <c r="B137" s="14" t="s">
        <v>189</v>
      </c>
      <c r="C137" s="7"/>
      <c r="D137" s="7"/>
      <c r="E137" s="16"/>
      <c r="F137" s="16"/>
    </row>
    <row r="138" spans="1:6" ht="37.5">
      <c r="A138" s="123">
        <v>4</v>
      </c>
      <c r="B138" s="6" t="s">
        <v>190</v>
      </c>
      <c r="C138" s="7" t="s">
        <v>30</v>
      </c>
      <c r="D138" s="7">
        <v>80</v>
      </c>
      <c r="E138" s="16"/>
      <c r="F138" s="16"/>
    </row>
    <row r="139" spans="1:6">
      <c r="A139" s="123"/>
      <c r="B139" s="6"/>
      <c r="C139" s="7"/>
      <c r="D139" s="7"/>
      <c r="E139" s="16"/>
      <c r="F139" s="16"/>
    </row>
    <row r="140" spans="1:6" ht="13">
      <c r="A140" s="123"/>
      <c r="B140" s="48" t="s">
        <v>191</v>
      </c>
      <c r="C140" s="7"/>
      <c r="D140" s="7"/>
      <c r="E140" s="16"/>
      <c r="F140" s="16"/>
    </row>
    <row r="141" spans="1:6">
      <c r="A141" s="123"/>
      <c r="B141" s="14" t="s">
        <v>193</v>
      </c>
      <c r="C141" s="7"/>
      <c r="D141" s="7"/>
      <c r="E141" s="16"/>
      <c r="F141" s="16"/>
    </row>
    <row r="142" spans="1:6">
      <c r="A142" s="123">
        <v>5</v>
      </c>
      <c r="B142" s="6" t="s">
        <v>192</v>
      </c>
      <c r="C142" s="7" t="s">
        <v>31</v>
      </c>
      <c r="D142" s="7">
        <v>25</v>
      </c>
      <c r="E142" s="16"/>
      <c r="F142" s="16"/>
    </row>
    <row r="143" spans="1:6">
      <c r="A143" s="123"/>
      <c r="B143" s="6"/>
      <c r="C143" s="7"/>
      <c r="D143" s="7"/>
      <c r="E143" s="16"/>
      <c r="F143" s="16"/>
    </row>
    <row r="144" spans="1:6" ht="13">
      <c r="A144" s="123"/>
      <c r="B144" s="48" t="s">
        <v>156</v>
      </c>
      <c r="C144" s="7"/>
      <c r="D144" s="7"/>
      <c r="E144" s="16"/>
      <c r="F144" s="16"/>
    </row>
    <row r="145" spans="1:6">
      <c r="A145" s="123"/>
      <c r="B145" s="14" t="s">
        <v>160</v>
      </c>
      <c r="C145" s="7"/>
      <c r="D145" s="7"/>
      <c r="E145" s="16"/>
      <c r="F145" s="16"/>
    </row>
    <row r="146" spans="1:6" ht="25">
      <c r="A146" s="123"/>
      <c r="B146" s="14" t="s">
        <v>161</v>
      </c>
      <c r="C146" s="7"/>
      <c r="D146" s="7"/>
      <c r="E146" s="16"/>
      <c r="F146" s="16"/>
    </row>
    <row r="147" spans="1:6">
      <c r="A147" s="123"/>
      <c r="B147" s="14" t="s">
        <v>157</v>
      </c>
      <c r="C147" s="7"/>
      <c r="D147" s="7"/>
      <c r="E147" s="16"/>
      <c r="F147" s="16"/>
    </row>
    <row r="148" spans="1:6" ht="25">
      <c r="A148" s="123"/>
      <c r="B148" s="14" t="s">
        <v>159</v>
      </c>
      <c r="C148" s="7"/>
      <c r="D148" s="7"/>
      <c r="E148" s="16"/>
      <c r="F148" s="16"/>
    </row>
    <row r="149" spans="1:6">
      <c r="A149" s="123"/>
      <c r="B149" s="14"/>
      <c r="C149" s="7"/>
      <c r="D149" s="7"/>
      <c r="E149" s="16"/>
      <c r="F149" s="16"/>
    </row>
    <row r="150" spans="1:6">
      <c r="A150" s="123">
        <v>6</v>
      </c>
      <c r="B150" s="6" t="s">
        <v>476</v>
      </c>
      <c r="C150" s="7" t="s">
        <v>10</v>
      </c>
      <c r="D150" s="7">
        <v>101</v>
      </c>
      <c r="E150" s="16"/>
      <c r="F150" s="16"/>
    </row>
    <row r="151" spans="1:6">
      <c r="A151" s="123"/>
      <c r="B151" s="6"/>
      <c r="C151" s="4"/>
      <c r="D151" s="7"/>
      <c r="E151" s="16"/>
      <c r="F151" s="4"/>
    </row>
    <row r="152" spans="1:6">
      <c r="A152" s="123">
        <v>7</v>
      </c>
      <c r="B152" s="6" t="s">
        <v>477</v>
      </c>
      <c r="C152" s="7" t="str">
        <f>C150</f>
        <v>m²</v>
      </c>
      <c r="D152" s="7">
        <v>256</v>
      </c>
      <c r="E152" s="16"/>
      <c r="F152" s="16"/>
    </row>
    <row r="153" spans="1:6">
      <c r="A153" s="123"/>
      <c r="B153" s="6"/>
      <c r="C153" s="7"/>
      <c r="D153" s="7"/>
      <c r="E153" s="16"/>
      <c r="F153" s="16"/>
    </row>
    <row r="154" spans="1:6">
      <c r="A154" s="124"/>
      <c r="B154" s="120"/>
      <c r="C154" s="118"/>
      <c r="D154" s="118"/>
      <c r="E154" s="119"/>
      <c r="F154" s="119"/>
    </row>
    <row r="155" spans="1:6">
      <c r="A155" s="123"/>
      <c r="B155" s="6"/>
      <c r="C155" s="4"/>
      <c r="D155" s="7"/>
      <c r="E155" s="16"/>
      <c r="F155" s="4"/>
    </row>
    <row r="156" spans="1:6" ht="13">
      <c r="A156" s="123"/>
      <c r="B156" s="48" t="s">
        <v>194</v>
      </c>
      <c r="C156" s="4"/>
      <c r="D156" s="7"/>
      <c r="E156" s="16"/>
      <c r="F156" s="4"/>
    </row>
    <row r="157" spans="1:6" ht="13">
      <c r="A157" s="123"/>
      <c r="B157" s="48" t="s">
        <v>195</v>
      </c>
      <c r="C157" s="4"/>
      <c r="D157" s="7"/>
      <c r="E157" s="16"/>
      <c r="F157" s="4"/>
    </row>
    <row r="158" spans="1:6" ht="25">
      <c r="A158" s="123"/>
      <c r="B158" s="6" t="s">
        <v>198</v>
      </c>
      <c r="C158" s="4"/>
      <c r="D158" s="7"/>
      <c r="E158" s="16"/>
      <c r="F158" s="4"/>
    </row>
    <row r="159" spans="1:6">
      <c r="A159" s="123"/>
      <c r="B159" s="14" t="s">
        <v>196</v>
      </c>
      <c r="C159" s="4"/>
      <c r="D159" s="7"/>
      <c r="E159" s="16"/>
      <c r="F159" s="4"/>
    </row>
    <row r="160" spans="1:6">
      <c r="A160" s="123"/>
      <c r="B160" s="14" t="s">
        <v>199</v>
      </c>
      <c r="C160" s="4"/>
      <c r="D160" s="7"/>
      <c r="E160" s="16"/>
      <c r="F160" s="4"/>
    </row>
    <row r="161" spans="1:6" ht="25">
      <c r="A161" s="123">
        <v>1</v>
      </c>
      <c r="B161" s="6" t="s">
        <v>200</v>
      </c>
      <c r="C161" s="7" t="s">
        <v>10</v>
      </c>
      <c r="D161" s="7">
        <v>116</v>
      </c>
      <c r="E161" s="16"/>
      <c r="F161" s="16"/>
    </row>
    <row r="162" spans="1:6">
      <c r="A162" s="123"/>
      <c r="B162" s="6"/>
      <c r="C162" s="4"/>
      <c r="D162" s="7"/>
      <c r="E162" s="16"/>
      <c r="F162" s="4"/>
    </row>
    <row r="163" spans="1:6" ht="25">
      <c r="A163" s="123"/>
      <c r="B163" s="14" t="s">
        <v>201</v>
      </c>
      <c r="C163" s="4"/>
      <c r="D163" s="7"/>
      <c r="E163" s="16"/>
      <c r="F163" s="4"/>
    </row>
    <row r="164" spans="1:6">
      <c r="A164" s="123">
        <v>2</v>
      </c>
      <c r="B164" s="6" t="s">
        <v>197</v>
      </c>
      <c r="C164" s="7" t="s">
        <v>10</v>
      </c>
      <c r="D164" s="7">
        <v>19</v>
      </c>
      <c r="E164" s="16"/>
      <c r="F164" s="16"/>
    </row>
    <row r="165" spans="1:6">
      <c r="A165" s="123">
        <v>3</v>
      </c>
      <c r="B165" s="6" t="s">
        <v>202</v>
      </c>
      <c r="C165" s="7" t="s">
        <v>10</v>
      </c>
      <c r="D165" s="7">
        <v>2</v>
      </c>
      <c r="E165" s="16"/>
      <c r="F165" s="16"/>
    </row>
    <row r="166" spans="1:6">
      <c r="A166" s="123"/>
      <c r="B166" s="6"/>
      <c r="C166" s="7"/>
      <c r="D166" s="7"/>
      <c r="E166" s="16"/>
      <c r="F166" s="16"/>
    </row>
    <row r="167" spans="1:6">
      <c r="A167" s="124"/>
      <c r="B167" s="120"/>
      <c r="C167" s="118"/>
      <c r="D167" s="118"/>
      <c r="E167" s="119"/>
      <c r="F167" s="119"/>
    </row>
    <row r="168" spans="1:6">
      <c r="A168" s="123"/>
      <c r="B168" s="6"/>
      <c r="C168" s="4"/>
      <c r="D168" s="7"/>
      <c r="E168" s="16"/>
      <c r="F168" s="4"/>
    </row>
    <row r="169" spans="1:6" ht="13">
      <c r="A169" s="123"/>
      <c r="B169" s="48" t="s">
        <v>203</v>
      </c>
      <c r="C169" s="4"/>
      <c r="D169" s="7"/>
      <c r="E169" s="16"/>
      <c r="F169" s="4"/>
    </row>
    <row r="170" spans="1:6" ht="13">
      <c r="A170" s="123"/>
      <c r="B170" s="48" t="s">
        <v>204</v>
      </c>
      <c r="C170" s="4"/>
      <c r="D170" s="7"/>
      <c r="E170" s="16"/>
      <c r="F170" s="4"/>
    </row>
    <row r="171" spans="1:6" ht="25">
      <c r="A171" s="123"/>
      <c r="B171" s="6" t="s">
        <v>205</v>
      </c>
      <c r="C171" s="4"/>
      <c r="D171" s="7"/>
      <c r="E171" s="16"/>
      <c r="F171" s="4"/>
    </row>
    <row r="172" spans="1:6">
      <c r="A172" s="123"/>
      <c r="B172" s="6"/>
      <c r="C172" s="4"/>
      <c r="D172" s="7"/>
      <c r="E172" s="16"/>
      <c r="F172" s="4"/>
    </row>
    <row r="173" spans="1:6" ht="25">
      <c r="A173" s="123"/>
      <c r="B173" s="6" t="s">
        <v>198</v>
      </c>
      <c r="C173" s="4"/>
      <c r="D173" s="7"/>
      <c r="E173" s="16"/>
      <c r="F173" s="4"/>
    </row>
    <row r="174" spans="1:6">
      <c r="A174" s="123"/>
      <c r="B174" s="6"/>
      <c r="C174" s="4"/>
      <c r="D174" s="7"/>
      <c r="E174" s="16"/>
      <c r="F174" s="4"/>
    </row>
    <row r="175" spans="1:6" ht="13">
      <c r="A175" s="123"/>
      <c r="B175" s="48" t="s">
        <v>206</v>
      </c>
      <c r="C175" s="4"/>
      <c r="D175" s="7"/>
      <c r="E175" s="16"/>
      <c r="F175" s="4"/>
    </row>
    <row r="176" spans="1:6" ht="62.5">
      <c r="A176" s="123"/>
      <c r="B176" s="6" t="s">
        <v>208</v>
      </c>
      <c r="C176" s="4"/>
      <c r="D176" s="7"/>
      <c r="E176" s="16"/>
      <c r="F176" s="4"/>
    </row>
    <row r="177" spans="1:6">
      <c r="A177" s="123"/>
      <c r="B177" s="6"/>
      <c r="C177" s="4"/>
      <c r="D177" s="7"/>
      <c r="E177" s="16"/>
      <c r="F177" s="4"/>
    </row>
    <row r="178" spans="1:6" ht="37.5">
      <c r="A178" s="123"/>
      <c r="B178" s="14" t="s">
        <v>461</v>
      </c>
      <c r="C178" s="7"/>
      <c r="D178" s="7"/>
      <c r="E178" s="16"/>
      <c r="F178" s="4"/>
    </row>
    <row r="179" spans="1:6">
      <c r="A179" s="123">
        <v>1</v>
      </c>
      <c r="B179" s="6" t="s">
        <v>207</v>
      </c>
      <c r="C179" s="7" t="s">
        <v>10</v>
      </c>
      <c r="D179" s="7">
        <v>156</v>
      </c>
      <c r="E179" s="16"/>
      <c r="F179" s="16"/>
    </row>
    <row r="180" spans="1:6">
      <c r="A180" s="123"/>
      <c r="B180" s="6"/>
      <c r="C180" s="7"/>
      <c r="D180" s="7"/>
      <c r="E180" s="16"/>
      <c r="F180" s="16"/>
    </row>
    <row r="181" spans="1:6">
      <c r="A181" s="123">
        <v>2</v>
      </c>
      <c r="B181" s="6" t="s">
        <v>209</v>
      </c>
      <c r="C181" s="7" t="s">
        <v>31</v>
      </c>
      <c r="D181" s="7">
        <v>30</v>
      </c>
      <c r="E181" s="16"/>
      <c r="F181" s="16"/>
    </row>
    <row r="182" spans="1:6">
      <c r="A182" s="123"/>
      <c r="B182" s="6"/>
      <c r="C182" s="7"/>
      <c r="D182" s="7"/>
      <c r="E182" s="16"/>
      <c r="F182" s="4"/>
    </row>
    <row r="183" spans="1:6" ht="13">
      <c r="A183" s="123"/>
      <c r="B183" s="48" t="s">
        <v>210</v>
      </c>
      <c r="C183" s="7"/>
      <c r="D183" s="7"/>
      <c r="E183" s="16"/>
      <c r="F183" s="4"/>
    </row>
    <row r="184" spans="1:6">
      <c r="A184" s="123"/>
      <c r="B184" s="14" t="s">
        <v>212</v>
      </c>
      <c r="C184" s="7"/>
      <c r="D184" s="7"/>
      <c r="E184" s="16"/>
      <c r="F184" s="4"/>
    </row>
    <row r="185" spans="1:6" ht="25">
      <c r="A185" s="123">
        <v>3</v>
      </c>
      <c r="B185" s="6" t="s">
        <v>211</v>
      </c>
      <c r="C185" s="7" t="s">
        <v>10</v>
      </c>
      <c r="D185" s="7">
        <v>190</v>
      </c>
      <c r="E185" s="16"/>
      <c r="F185" s="16"/>
    </row>
    <row r="186" spans="1:6">
      <c r="A186" s="123"/>
      <c r="B186" s="6"/>
      <c r="C186" s="7"/>
      <c r="D186" s="7"/>
      <c r="E186" s="16"/>
      <c r="F186" s="4"/>
    </row>
    <row r="187" spans="1:6">
      <c r="A187" s="123"/>
      <c r="B187" s="6"/>
      <c r="C187" s="7"/>
      <c r="D187" s="7"/>
      <c r="E187" s="16"/>
      <c r="F187" s="4"/>
    </row>
    <row r="188" spans="1:6">
      <c r="A188" s="124"/>
      <c r="B188" s="120"/>
      <c r="C188" s="118"/>
      <c r="D188" s="118"/>
      <c r="E188" s="119"/>
      <c r="F188" s="49"/>
    </row>
    <row r="189" spans="1:6">
      <c r="A189" s="123"/>
      <c r="B189" s="6"/>
      <c r="C189" s="7"/>
      <c r="D189" s="7"/>
      <c r="E189" s="16"/>
      <c r="F189" s="4"/>
    </row>
    <row r="190" spans="1:6" ht="13">
      <c r="A190" s="123"/>
      <c r="B190" s="48" t="s">
        <v>213</v>
      </c>
      <c r="C190" s="7"/>
      <c r="D190" s="7"/>
      <c r="E190" s="16"/>
      <c r="F190" s="4"/>
    </row>
    <row r="191" spans="1:6" ht="13">
      <c r="A191" s="123"/>
      <c r="B191" s="48" t="s">
        <v>214</v>
      </c>
      <c r="C191" s="7"/>
      <c r="D191" s="7"/>
      <c r="E191" s="16"/>
      <c r="F191" s="4"/>
    </row>
    <row r="192" spans="1:6" ht="25">
      <c r="A192" s="123"/>
      <c r="B192" s="6" t="s">
        <v>198</v>
      </c>
      <c r="C192" s="7"/>
      <c r="D192" s="7"/>
      <c r="E192" s="16"/>
      <c r="F192" s="4"/>
    </row>
    <row r="193" spans="1:6">
      <c r="A193" s="123"/>
      <c r="B193" s="6"/>
      <c r="C193" s="7"/>
      <c r="D193" s="7"/>
      <c r="E193" s="16"/>
      <c r="F193" s="4"/>
    </row>
    <row r="194" spans="1:6" ht="13">
      <c r="A194" s="123"/>
      <c r="B194" s="48" t="s">
        <v>215</v>
      </c>
      <c r="C194" s="7"/>
      <c r="D194" s="7"/>
      <c r="E194" s="16"/>
      <c r="F194" s="4"/>
    </row>
    <row r="195" spans="1:6">
      <c r="A195" s="123"/>
      <c r="B195" s="14" t="s">
        <v>216</v>
      </c>
      <c r="C195" s="7"/>
      <c r="D195" s="7"/>
      <c r="E195" s="16"/>
      <c r="F195" s="4"/>
    </row>
    <row r="196" spans="1:6">
      <c r="A196" s="123">
        <v>1</v>
      </c>
      <c r="B196" s="6" t="s">
        <v>217</v>
      </c>
      <c r="C196" s="7" t="s">
        <v>10</v>
      </c>
      <c r="D196" s="7">
        <v>116</v>
      </c>
      <c r="E196" s="16"/>
      <c r="F196" s="16"/>
    </row>
    <row r="197" spans="1:6">
      <c r="A197" s="123"/>
      <c r="B197" s="6" t="s">
        <v>218</v>
      </c>
      <c r="C197" s="7"/>
      <c r="D197" s="7"/>
      <c r="E197" s="16"/>
      <c r="F197" s="4"/>
    </row>
    <row r="198" spans="1:6">
      <c r="A198" s="123">
        <v>2</v>
      </c>
      <c r="B198" s="6" t="s">
        <v>219</v>
      </c>
      <c r="C198" s="7" t="s">
        <v>31</v>
      </c>
      <c r="D198" s="7">
        <v>231</v>
      </c>
      <c r="E198" s="16"/>
      <c r="F198" s="16"/>
    </row>
    <row r="199" spans="1:6">
      <c r="A199" s="123"/>
      <c r="B199" s="6"/>
      <c r="C199" s="7"/>
      <c r="D199" s="7"/>
      <c r="E199" s="16"/>
      <c r="F199" s="4"/>
    </row>
    <row r="200" spans="1:6" ht="13">
      <c r="A200" s="123"/>
      <c r="B200" s="48" t="s">
        <v>220</v>
      </c>
      <c r="C200" s="7"/>
      <c r="D200" s="7"/>
      <c r="E200" s="16"/>
      <c r="F200" s="4"/>
    </row>
    <row r="201" spans="1:6">
      <c r="A201" s="123"/>
      <c r="B201" s="14" t="s">
        <v>462</v>
      </c>
      <c r="C201" s="7"/>
      <c r="D201" s="7"/>
      <c r="E201" s="16"/>
      <c r="F201" s="4"/>
    </row>
    <row r="202" spans="1:6">
      <c r="A202" s="123"/>
      <c r="B202" s="14"/>
      <c r="C202" s="7"/>
      <c r="D202" s="7"/>
      <c r="E202" s="16"/>
      <c r="F202" s="4"/>
    </row>
    <row r="203" spans="1:6" ht="25">
      <c r="A203" s="123">
        <v>3</v>
      </c>
      <c r="B203" s="6" t="s">
        <v>221</v>
      </c>
      <c r="C203" s="7" t="s">
        <v>10</v>
      </c>
      <c r="D203" s="7">
        <v>116</v>
      </c>
      <c r="E203" s="16"/>
      <c r="F203" s="16"/>
    </row>
    <row r="204" spans="1:6">
      <c r="A204" s="123"/>
      <c r="B204" s="6"/>
      <c r="C204" s="7"/>
      <c r="D204" s="7"/>
      <c r="E204" s="16"/>
      <c r="F204" s="16"/>
    </row>
    <row r="205" spans="1:6" ht="37.5">
      <c r="A205" s="123">
        <v>4</v>
      </c>
      <c r="B205" s="6" t="s">
        <v>225</v>
      </c>
      <c r="C205" s="7" t="s">
        <v>30</v>
      </c>
      <c r="D205" s="7">
        <v>2</v>
      </c>
      <c r="E205" s="16"/>
      <c r="F205" s="16"/>
    </row>
    <row r="206" spans="1:6">
      <c r="A206" s="123"/>
      <c r="B206" s="6"/>
      <c r="C206" s="7"/>
      <c r="D206" s="7"/>
      <c r="E206" s="16"/>
      <c r="F206" s="16"/>
    </row>
    <row r="207" spans="1:6">
      <c r="A207" s="124"/>
      <c r="B207" s="120"/>
      <c r="C207" s="118"/>
      <c r="D207" s="118"/>
      <c r="E207" s="119"/>
      <c r="F207" s="119"/>
    </row>
    <row r="208" spans="1:6">
      <c r="A208" s="123"/>
      <c r="B208" s="6"/>
      <c r="C208" s="7"/>
      <c r="D208" s="7"/>
      <c r="E208" s="16"/>
      <c r="F208" s="4"/>
    </row>
    <row r="209" spans="1:6" ht="13">
      <c r="A209" s="123"/>
      <c r="B209" s="48" t="s">
        <v>222</v>
      </c>
      <c r="C209" s="7"/>
      <c r="D209" s="7"/>
      <c r="E209" s="16"/>
      <c r="F209" s="4"/>
    </row>
    <row r="210" spans="1:6" ht="13">
      <c r="A210" s="123"/>
      <c r="B210" s="48" t="s">
        <v>223</v>
      </c>
      <c r="C210" s="7"/>
      <c r="D210" s="7"/>
      <c r="E210" s="16"/>
      <c r="F210" s="4"/>
    </row>
    <row r="211" spans="1:6" ht="25">
      <c r="A211" s="123"/>
      <c r="B211" s="6" t="s">
        <v>198</v>
      </c>
      <c r="C211" s="7"/>
      <c r="D211" s="7"/>
      <c r="E211" s="16"/>
      <c r="F211" s="4"/>
    </row>
    <row r="212" spans="1:6">
      <c r="A212" s="123"/>
      <c r="B212" s="6"/>
      <c r="C212" s="7"/>
      <c r="D212" s="7"/>
      <c r="E212" s="16"/>
      <c r="F212" s="4"/>
    </row>
    <row r="213" spans="1:6" ht="13">
      <c r="A213" s="123"/>
      <c r="B213" s="12" t="s">
        <v>463</v>
      </c>
      <c r="C213" s="7"/>
      <c r="D213" s="7"/>
      <c r="E213" s="16"/>
      <c r="F213" s="4"/>
    </row>
    <row r="214" spans="1:6">
      <c r="A214" s="123"/>
      <c r="B214" s="6"/>
      <c r="C214" s="7"/>
      <c r="D214" s="7"/>
      <c r="E214" s="16"/>
      <c r="F214" s="4"/>
    </row>
    <row r="215" spans="1:6">
      <c r="A215" s="123">
        <v>1</v>
      </c>
      <c r="B215" s="6" t="s">
        <v>464</v>
      </c>
      <c r="C215" s="7" t="str">
        <f>C203</f>
        <v>m²</v>
      </c>
      <c r="D215" s="7">
        <v>190</v>
      </c>
      <c r="E215" s="16"/>
      <c r="F215" s="4"/>
    </row>
    <row r="216" spans="1:6">
      <c r="A216" s="123"/>
      <c r="B216" s="6"/>
      <c r="C216" s="7"/>
      <c r="D216" s="7"/>
      <c r="E216" s="16"/>
      <c r="F216" s="4"/>
    </row>
    <row r="217" spans="1:6" ht="13">
      <c r="A217" s="123"/>
      <c r="B217" s="48" t="s">
        <v>224</v>
      </c>
      <c r="C217" s="7"/>
      <c r="D217" s="7"/>
      <c r="E217" s="16"/>
      <c r="F217" s="4"/>
    </row>
    <row r="218" spans="1:6" ht="13">
      <c r="A218" s="123"/>
      <c r="B218" s="48"/>
      <c r="C218" s="7"/>
      <c r="D218" s="7"/>
      <c r="E218" s="16"/>
      <c r="F218" s="4"/>
    </row>
    <row r="219" spans="1:6">
      <c r="A219" s="123"/>
      <c r="B219" s="14" t="s">
        <v>465</v>
      </c>
      <c r="C219" s="7"/>
      <c r="D219" s="7"/>
      <c r="E219" s="16"/>
      <c r="F219" s="4"/>
    </row>
    <row r="220" spans="1:6" ht="13">
      <c r="A220" s="123"/>
      <c r="B220" s="48"/>
      <c r="C220" s="7"/>
      <c r="D220" s="7"/>
      <c r="E220" s="16"/>
      <c r="F220" s="4"/>
    </row>
    <row r="221" spans="1:6">
      <c r="A221" s="123">
        <v>2</v>
      </c>
      <c r="B221" s="6" t="s">
        <v>466</v>
      </c>
      <c r="C221" s="7" t="s">
        <v>30</v>
      </c>
      <c r="D221" s="7">
        <v>2</v>
      </c>
      <c r="E221" s="16"/>
      <c r="F221" s="16"/>
    </row>
    <row r="222" spans="1:6">
      <c r="A222" s="123"/>
      <c r="B222" s="14"/>
      <c r="C222" s="7"/>
      <c r="D222" s="7"/>
      <c r="E222" s="16"/>
      <c r="F222" s="4"/>
    </row>
    <row r="223" spans="1:6">
      <c r="A223" s="123">
        <v>3</v>
      </c>
      <c r="B223" s="6" t="s">
        <v>467</v>
      </c>
      <c r="C223" s="7" t="s">
        <v>30</v>
      </c>
      <c r="D223" s="7">
        <v>2</v>
      </c>
      <c r="E223" s="16"/>
      <c r="F223" s="16"/>
    </row>
    <row r="224" spans="1:6">
      <c r="A224" s="123"/>
      <c r="B224" s="14"/>
      <c r="C224" s="7"/>
      <c r="D224" s="7"/>
      <c r="E224" s="16"/>
      <c r="F224" s="4"/>
    </row>
    <row r="225" spans="1:6">
      <c r="A225" s="123">
        <v>4</v>
      </c>
      <c r="B225" s="6" t="s">
        <v>468</v>
      </c>
      <c r="C225" s="7" t="s">
        <v>30</v>
      </c>
      <c r="D225" s="7">
        <v>10</v>
      </c>
      <c r="E225" s="16"/>
      <c r="F225" s="16"/>
    </row>
    <row r="226" spans="1:6">
      <c r="A226" s="123"/>
      <c r="B226" s="14"/>
      <c r="C226" s="7"/>
      <c r="D226" s="7"/>
      <c r="E226" s="16"/>
      <c r="F226" s="4"/>
    </row>
    <row r="227" spans="1:6">
      <c r="A227" s="123">
        <v>5</v>
      </c>
      <c r="B227" s="6" t="s">
        <v>470</v>
      </c>
      <c r="C227" s="7" t="s">
        <v>30</v>
      </c>
      <c r="D227" s="7">
        <v>4</v>
      </c>
      <c r="E227" s="16"/>
      <c r="F227" s="16"/>
    </row>
    <row r="228" spans="1:6">
      <c r="A228" s="123"/>
      <c r="B228" s="14"/>
      <c r="C228" s="7"/>
      <c r="D228" s="7"/>
      <c r="E228" s="16"/>
      <c r="F228" s="4"/>
    </row>
    <row r="229" spans="1:6">
      <c r="A229" s="123">
        <v>6</v>
      </c>
      <c r="B229" s="6" t="s">
        <v>469</v>
      </c>
      <c r="C229" s="7" t="s">
        <v>30</v>
      </c>
      <c r="D229" s="7">
        <v>2</v>
      </c>
      <c r="E229" s="16"/>
      <c r="F229" s="16"/>
    </row>
    <row r="230" spans="1:6">
      <c r="A230" s="123"/>
      <c r="B230" s="6"/>
      <c r="C230" s="7"/>
      <c r="D230" s="7"/>
      <c r="E230" s="16"/>
      <c r="F230" s="16"/>
    </row>
    <row r="231" spans="1:6">
      <c r="A231" s="124"/>
      <c r="B231" s="120"/>
      <c r="C231" s="118"/>
      <c r="D231" s="118"/>
      <c r="E231" s="119"/>
      <c r="F231" s="119"/>
    </row>
    <row r="232" spans="1:6">
      <c r="A232" s="123"/>
      <c r="B232" s="6"/>
      <c r="C232" s="7"/>
      <c r="D232" s="7"/>
      <c r="E232" s="16"/>
      <c r="F232" s="16"/>
    </row>
    <row r="233" spans="1:6" ht="13">
      <c r="A233" s="123"/>
      <c r="B233" s="48" t="s">
        <v>226</v>
      </c>
      <c r="C233" s="7"/>
      <c r="D233" s="7"/>
      <c r="E233" s="16"/>
      <c r="F233" s="4"/>
    </row>
    <row r="234" spans="1:6" ht="13">
      <c r="A234" s="123"/>
      <c r="B234" s="48" t="s">
        <v>227</v>
      </c>
      <c r="C234" s="7"/>
      <c r="D234" s="7"/>
      <c r="E234" s="16"/>
      <c r="F234" s="4"/>
    </row>
    <row r="235" spans="1:6" ht="13">
      <c r="A235" s="123"/>
      <c r="B235" s="48" t="s">
        <v>228</v>
      </c>
      <c r="C235" s="4"/>
      <c r="D235" s="7"/>
      <c r="E235" s="4"/>
      <c r="F235" s="4"/>
    </row>
    <row r="236" spans="1:6">
      <c r="A236" s="123"/>
      <c r="B236" s="6"/>
      <c r="C236" s="4"/>
      <c r="D236" s="7"/>
      <c r="E236" s="4"/>
      <c r="F236" s="4"/>
    </row>
    <row r="237" spans="1:6">
      <c r="A237" s="123"/>
      <c r="B237" s="14" t="s">
        <v>229</v>
      </c>
      <c r="C237" s="4"/>
      <c r="D237" s="7"/>
      <c r="E237" s="4"/>
      <c r="F237" s="4"/>
    </row>
    <row r="238" spans="1:6">
      <c r="A238" s="123">
        <v>1</v>
      </c>
      <c r="B238" s="6" t="s">
        <v>230</v>
      </c>
      <c r="C238" s="7" t="s">
        <v>30</v>
      </c>
      <c r="D238" s="7">
        <v>4</v>
      </c>
      <c r="E238" s="16"/>
      <c r="F238" s="16"/>
    </row>
    <row r="239" spans="1:6">
      <c r="A239" s="123"/>
      <c r="B239" s="6"/>
      <c r="C239" s="4"/>
      <c r="D239" s="7"/>
      <c r="E239" s="16"/>
      <c r="F239" s="16"/>
    </row>
    <row r="240" spans="1:6" ht="13">
      <c r="A240" s="123"/>
      <c r="B240" s="48" t="s">
        <v>231</v>
      </c>
      <c r="C240" s="4"/>
      <c r="D240" s="7"/>
      <c r="E240" s="16"/>
      <c r="F240" s="16"/>
    </row>
    <row r="241" spans="1:6">
      <c r="A241" s="123"/>
      <c r="B241" s="14" t="s">
        <v>232</v>
      </c>
      <c r="C241" s="4"/>
      <c r="D241" s="7"/>
      <c r="E241" s="16"/>
      <c r="F241" s="16"/>
    </row>
    <row r="242" spans="1:6" ht="13">
      <c r="A242" s="123"/>
      <c r="B242" s="12" t="s">
        <v>233</v>
      </c>
      <c r="C242" s="4"/>
      <c r="D242" s="7"/>
      <c r="E242" s="16"/>
      <c r="F242" s="16"/>
    </row>
    <row r="243" spans="1:6">
      <c r="A243" s="123"/>
      <c r="B243" s="14" t="s">
        <v>234</v>
      </c>
      <c r="C243" s="4"/>
      <c r="D243" s="7"/>
      <c r="E243" s="16"/>
      <c r="F243" s="16"/>
    </row>
    <row r="244" spans="1:6">
      <c r="A244" s="123"/>
      <c r="B244" s="14" t="s">
        <v>229</v>
      </c>
      <c r="C244" s="4"/>
      <c r="D244" s="7"/>
      <c r="E244" s="16"/>
      <c r="F244" s="16"/>
    </row>
    <row r="245" spans="1:6">
      <c r="A245" s="123"/>
      <c r="B245" s="14"/>
      <c r="C245" s="4"/>
      <c r="D245" s="7"/>
      <c r="E245" s="16"/>
      <c r="F245" s="16"/>
    </row>
    <row r="246" spans="1:6">
      <c r="A246" s="123">
        <v>2</v>
      </c>
      <c r="B246" s="6" t="s">
        <v>235</v>
      </c>
      <c r="C246" s="7" t="s">
        <v>30</v>
      </c>
      <c r="D246" s="7">
        <v>1</v>
      </c>
      <c r="E246" s="16"/>
      <c r="F246" s="16"/>
    </row>
    <row r="247" spans="1:6">
      <c r="A247" s="123"/>
      <c r="B247" s="6"/>
      <c r="C247" s="7"/>
      <c r="D247" s="7"/>
      <c r="E247" s="16"/>
      <c r="F247" s="16"/>
    </row>
    <row r="248" spans="1:6">
      <c r="A248" s="123">
        <v>3</v>
      </c>
      <c r="B248" s="6" t="s">
        <v>236</v>
      </c>
      <c r="C248" s="7" t="s">
        <v>30</v>
      </c>
      <c r="D248" s="7">
        <v>20</v>
      </c>
      <c r="E248" s="16"/>
      <c r="F248" s="16"/>
    </row>
    <row r="249" spans="1:6">
      <c r="A249" s="123"/>
      <c r="B249" s="6"/>
      <c r="C249" s="7"/>
      <c r="D249" s="7"/>
      <c r="E249" s="16"/>
      <c r="F249" s="16"/>
    </row>
    <row r="250" spans="1:6">
      <c r="A250" s="123"/>
      <c r="B250" s="14" t="s">
        <v>237</v>
      </c>
      <c r="C250" s="4"/>
      <c r="D250" s="7"/>
      <c r="E250" s="16"/>
      <c r="F250" s="16"/>
    </row>
    <row r="251" spans="1:6">
      <c r="A251" s="123"/>
      <c r="B251" s="14" t="s">
        <v>238</v>
      </c>
      <c r="C251" s="4"/>
      <c r="D251" s="7"/>
      <c r="E251" s="16"/>
      <c r="F251" s="16"/>
    </row>
    <row r="252" spans="1:6">
      <c r="A252" s="123">
        <v>4</v>
      </c>
      <c r="B252" s="6" t="s">
        <v>239</v>
      </c>
      <c r="C252" s="7" t="s">
        <v>30</v>
      </c>
      <c r="D252" s="7">
        <v>20</v>
      </c>
      <c r="E252" s="16"/>
      <c r="F252" s="16"/>
    </row>
    <row r="253" spans="1:6">
      <c r="A253" s="123"/>
      <c r="B253" s="6"/>
      <c r="C253" s="7"/>
      <c r="D253" s="7"/>
      <c r="E253" s="16"/>
      <c r="F253" s="16"/>
    </row>
    <row r="254" spans="1:6">
      <c r="A254" s="123"/>
      <c r="B254" s="14" t="s">
        <v>240</v>
      </c>
      <c r="C254" s="4"/>
      <c r="D254" s="7"/>
      <c r="E254" s="16"/>
      <c r="F254" s="16"/>
    </row>
    <row r="255" spans="1:6">
      <c r="A255" s="123"/>
      <c r="B255" s="14" t="s">
        <v>241</v>
      </c>
      <c r="C255" s="4"/>
      <c r="D255" s="7"/>
      <c r="E255" s="16"/>
      <c r="F255" s="16"/>
    </row>
    <row r="256" spans="1:6">
      <c r="A256" s="123">
        <v>5</v>
      </c>
      <c r="B256" s="6" t="s">
        <v>242</v>
      </c>
      <c r="C256" s="7" t="s">
        <v>30</v>
      </c>
      <c r="D256" s="7">
        <v>2</v>
      </c>
      <c r="E256" s="16"/>
      <c r="F256" s="16"/>
    </row>
    <row r="257" spans="1:6">
      <c r="A257" s="123"/>
      <c r="B257" s="6"/>
      <c r="C257" s="7"/>
      <c r="D257" s="7"/>
      <c r="E257" s="16"/>
      <c r="F257" s="16"/>
    </row>
    <row r="258" spans="1:6">
      <c r="A258" s="123">
        <v>6</v>
      </c>
      <c r="B258" s="6" t="s">
        <v>471</v>
      </c>
      <c r="C258" s="7" t="s">
        <v>30</v>
      </c>
      <c r="D258" s="7">
        <v>15</v>
      </c>
      <c r="E258" s="16"/>
      <c r="F258" s="16"/>
    </row>
    <row r="259" spans="1:6">
      <c r="A259" s="123"/>
      <c r="B259" s="6"/>
      <c r="C259" s="4"/>
      <c r="D259" s="7"/>
      <c r="E259" s="16"/>
      <c r="F259" s="16"/>
    </row>
    <row r="260" spans="1:6">
      <c r="A260" s="123"/>
      <c r="B260" s="14" t="s">
        <v>243</v>
      </c>
      <c r="C260" s="4"/>
      <c r="D260" s="7"/>
      <c r="E260" s="16"/>
      <c r="F260" s="16"/>
    </row>
    <row r="261" spans="1:6">
      <c r="A261" s="123">
        <v>7</v>
      </c>
      <c r="B261" s="6" t="s">
        <v>244</v>
      </c>
      <c r="C261" s="7" t="s">
        <v>30</v>
      </c>
      <c r="D261" s="7">
        <v>10</v>
      </c>
      <c r="E261" s="16"/>
      <c r="F261" s="16"/>
    </row>
    <row r="262" spans="1:6">
      <c r="A262" s="123">
        <v>8</v>
      </c>
      <c r="B262" s="6" t="s">
        <v>245</v>
      </c>
      <c r="C262" s="7" t="s">
        <v>30</v>
      </c>
      <c r="D262" s="7">
        <v>1</v>
      </c>
      <c r="E262" s="16"/>
      <c r="F262" s="16"/>
    </row>
    <row r="263" spans="1:6">
      <c r="A263" s="123"/>
      <c r="B263" s="6"/>
      <c r="C263" s="4"/>
      <c r="D263" s="7"/>
      <c r="E263" s="16"/>
      <c r="F263" s="16"/>
    </row>
    <row r="264" spans="1:6">
      <c r="A264" s="123"/>
      <c r="B264" s="14" t="s">
        <v>246</v>
      </c>
      <c r="C264" s="4"/>
      <c r="D264" s="7"/>
      <c r="E264" s="16"/>
      <c r="F264" s="16"/>
    </row>
    <row r="265" spans="1:6">
      <c r="A265" s="123"/>
      <c r="B265" s="14" t="s">
        <v>247</v>
      </c>
      <c r="C265" s="4"/>
      <c r="D265" s="7"/>
      <c r="E265" s="16"/>
      <c r="F265" s="16"/>
    </row>
    <row r="266" spans="1:6" ht="25">
      <c r="A266" s="123">
        <v>9</v>
      </c>
      <c r="B266" s="6" t="s">
        <v>248</v>
      </c>
      <c r="C266" s="7" t="s">
        <v>30</v>
      </c>
      <c r="D266" s="7">
        <v>2</v>
      </c>
      <c r="E266" s="16"/>
      <c r="F266" s="16"/>
    </row>
    <row r="267" spans="1:6" ht="25">
      <c r="A267" s="123">
        <v>10</v>
      </c>
      <c r="B267" s="6" t="s">
        <v>249</v>
      </c>
      <c r="C267" s="7" t="s">
        <v>30</v>
      </c>
      <c r="D267" s="7">
        <v>2</v>
      </c>
      <c r="E267" s="16"/>
      <c r="F267" s="16"/>
    </row>
    <row r="268" spans="1:6" ht="25">
      <c r="A268" s="123">
        <v>11</v>
      </c>
      <c r="B268" s="6" t="s">
        <v>250</v>
      </c>
      <c r="C268" s="7" t="s">
        <v>30</v>
      </c>
      <c r="D268" s="7">
        <v>2</v>
      </c>
      <c r="E268" s="16"/>
      <c r="F268" s="16"/>
    </row>
    <row r="269" spans="1:6">
      <c r="A269" s="123">
        <v>12</v>
      </c>
      <c r="B269" s="6" t="s">
        <v>251</v>
      </c>
      <c r="C269" s="7" t="s">
        <v>30</v>
      </c>
      <c r="D269" s="7">
        <v>2</v>
      </c>
      <c r="E269" s="16"/>
      <c r="F269" s="16"/>
    </row>
    <row r="270" spans="1:6">
      <c r="A270" s="123"/>
      <c r="B270" s="6"/>
      <c r="C270" s="4"/>
      <c r="D270" s="7"/>
      <c r="E270" s="16"/>
      <c r="F270" s="16"/>
    </row>
    <row r="271" spans="1:6">
      <c r="A271" s="123"/>
      <c r="B271" s="14" t="s">
        <v>252</v>
      </c>
      <c r="C271" s="4"/>
      <c r="D271" s="7"/>
      <c r="E271" s="16"/>
      <c r="F271" s="16"/>
    </row>
    <row r="272" spans="1:6">
      <c r="A272" s="123"/>
      <c r="B272" s="14" t="s">
        <v>247</v>
      </c>
      <c r="C272" s="4"/>
      <c r="D272" s="7"/>
      <c r="E272" s="16"/>
      <c r="F272" s="16"/>
    </row>
    <row r="273" spans="1:6">
      <c r="A273" s="123">
        <v>13</v>
      </c>
      <c r="B273" s="6" t="s">
        <v>253</v>
      </c>
      <c r="C273" s="7" t="s">
        <v>30</v>
      </c>
      <c r="D273" s="7">
        <v>2</v>
      </c>
      <c r="E273" s="16"/>
      <c r="F273" s="16"/>
    </row>
    <row r="274" spans="1:6">
      <c r="A274" s="123">
        <v>14</v>
      </c>
      <c r="B274" s="6" t="s">
        <v>254</v>
      </c>
      <c r="C274" s="7" t="s">
        <v>30</v>
      </c>
      <c r="D274" s="7">
        <v>2</v>
      </c>
      <c r="E274" s="16"/>
      <c r="F274" s="16"/>
    </row>
    <row r="275" spans="1:6">
      <c r="A275" s="123"/>
      <c r="B275" s="6"/>
      <c r="C275" s="7"/>
      <c r="D275" s="7"/>
      <c r="E275" s="16"/>
      <c r="F275" s="16"/>
    </row>
    <row r="276" spans="1:6">
      <c r="A276" s="124"/>
      <c r="B276" s="120"/>
      <c r="C276" s="118"/>
      <c r="D276" s="118"/>
      <c r="E276" s="119"/>
      <c r="F276" s="119"/>
    </row>
    <row r="277" spans="1:6">
      <c r="A277" s="123"/>
      <c r="B277" s="6"/>
      <c r="C277" s="4"/>
      <c r="D277" s="7"/>
      <c r="E277" s="16"/>
      <c r="F277" s="16"/>
    </row>
    <row r="278" spans="1:6" ht="13">
      <c r="A278" s="123"/>
      <c r="B278" s="48" t="s">
        <v>255</v>
      </c>
      <c r="C278" s="4"/>
      <c r="D278" s="7"/>
      <c r="E278" s="16"/>
      <c r="F278" s="16"/>
    </row>
    <row r="279" spans="1:6" ht="13">
      <c r="A279" s="123"/>
      <c r="B279" s="48" t="s">
        <v>256</v>
      </c>
      <c r="C279" s="4"/>
      <c r="D279" s="7"/>
      <c r="E279" s="16"/>
      <c r="F279" s="16"/>
    </row>
    <row r="280" spans="1:6">
      <c r="A280" s="123"/>
      <c r="B280" s="6"/>
      <c r="C280" s="4"/>
      <c r="D280" s="7"/>
      <c r="E280" s="16"/>
      <c r="F280" s="16"/>
    </row>
    <row r="281" spans="1:6" ht="25">
      <c r="A281" s="123"/>
      <c r="B281" s="6" t="s">
        <v>198</v>
      </c>
      <c r="C281" s="4"/>
      <c r="D281" s="7"/>
      <c r="E281" s="16"/>
      <c r="F281" s="16"/>
    </row>
    <row r="282" spans="1:6">
      <c r="A282" s="123"/>
      <c r="B282" s="6"/>
      <c r="C282" s="4"/>
      <c r="D282" s="7"/>
      <c r="E282" s="16"/>
      <c r="F282" s="16"/>
    </row>
    <row r="283" spans="1:6">
      <c r="A283" s="123"/>
      <c r="B283" s="14" t="s">
        <v>257</v>
      </c>
      <c r="C283" s="4"/>
      <c r="D283" s="7"/>
      <c r="E283" s="16"/>
      <c r="F283" s="16"/>
    </row>
    <row r="284" spans="1:6" ht="26">
      <c r="A284" s="123"/>
      <c r="B284" s="12" t="s">
        <v>258</v>
      </c>
      <c r="C284" s="4"/>
      <c r="D284" s="7"/>
      <c r="E284" s="16"/>
      <c r="F284" s="16"/>
    </row>
    <row r="285" spans="1:6" ht="50">
      <c r="A285" s="123">
        <v>1</v>
      </c>
      <c r="B285" s="6" t="s">
        <v>259</v>
      </c>
      <c r="C285" s="7" t="s">
        <v>30</v>
      </c>
      <c r="D285" s="7">
        <v>2</v>
      </c>
      <c r="E285" s="16"/>
      <c r="F285" s="16"/>
    </row>
    <row r="286" spans="1:6">
      <c r="A286" s="123"/>
      <c r="B286" s="6"/>
      <c r="C286" s="4"/>
      <c r="D286" s="7"/>
      <c r="E286" s="16"/>
      <c r="F286" s="16"/>
    </row>
    <row r="287" spans="1:6">
      <c r="A287" s="123"/>
      <c r="B287" s="14" t="s">
        <v>260</v>
      </c>
      <c r="C287" s="4"/>
      <c r="D287" s="7"/>
      <c r="E287" s="16"/>
      <c r="F287" s="16"/>
    </row>
    <row r="288" spans="1:6">
      <c r="A288" s="123"/>
      <c r="B288" s="14" t="s">
        <v>262</v>
      </c>
      <c r="C288" s="4"/>
      <c r="D288" s="7"/>
      <c r="E288" s="16"/>
      <c r="F288" s="16"/>
    </row>
    <row r="289" spans="1:6">
      <c r="A289" s="123">
        <v>2</v>
      </c>
      <c r="B289" s="6" t="s">
        <v>261</v>
      </c>
      <c r="C289" s="7" t="s">
        <v>30</v>
      </c>
      <c r="D289" s="7">
        <v>18</v>
      </c>
      <c r="E289" s="16"/>
      <c r="F289" s="16"/>
    </row>
    <row r="290" spans="1:6">
      <c r="A290" s="123">
        <v>3</v>
      </c>
      <c r="B290" s="6" t="s">
        <v>263</v>
      </c>
      <c r="C290" s="7" t="s">
        <v>30</v>
      </c>
      <c r="D290" s="7">
        <v>2</v>
      </c>
      <c r="E290" s="16"/>
      <c r="F290" s="16"/>
    </row>
    <row r="291" spans="1:6">
      <c r="A291" s="123"/>
      <c r="B291" s="6"/>
      <c r="C291" s="7"/>
      <c r="D291" s="7"/>
      <c r="E291" s="16"/>
      <c r="F291" s="16"/>
    </row>
    <row r="292" spans="1:6" ht="13">
      <c r="A292" s="123"/>
      <c r="B292" s="12" t="s">
        <v>264</v>
      </c>
      <c r="C292" s="4"/>
      <c r="D292" s="7"/>
      <c r="E292" s="16"/>
      <c r="F292" s="16"/>
    </row>
    <row r="293" spans="1:6">
      <c r="A293" s="123"/>
      <c r="B293" s="6"/>
      <c r="C293" s="4"/>
      <c r="D293" s="7"/>
      <c r="E293" s="16"/>
      <c r="F293" s="16"/>
    </row>
    <row r="294" spans="1:6" ht="13">
      <c r="A294" s="123"/>
      <c r="B294" s="48" t="s">
        <v>472</v>
      </c>
      <c r="C294" s="4"/>
      <c r="D294" s="7"/>
      <c r="E294" s="16"/>
      <c r="F294" s="16"/>
    </row>
    <row r="295" spans="1:6">
      <c r="A295" s="123"/>
      <c r="B295" s="6"/>
      <c r="C295" s="4"/>
      <c r="D295" s="7"/>
      <c r="E295" s="16"/>
      <c r="F295" s="16"/>
    </row>
    <row r="296" spans="1:6" ht="19" customHeight="1">
      <c r="A296" s="123"/>
      <c r="B296" s="12" t="s">
        <v>473</v>
      </c>
      <c r="C296" s="4"/>
      <c r="D296" s="7"/>
      <c r="E296" s="16"/>
      <c r="F296" s="16"/>
    </row>
    <row r="297" spans="1:6" ht="17.5" customHeight="1">
      <c r="A297" s="123"/>
      <c r="B297" s="12"/>
      <c r="C297" s="4"/>
      <c r="D297" s="7"/>
      <c r="E297" s="16"/>
      <c r="F297" s="16"/>
    </row>
    <row r="298" spans="1:6">
      <c r="A298" s="123">
        <v>4</v>
      </c>
      <c r="B298" s="6" t="s">
        <v>474</v>
      </c>
      <c r="C298" s="7" t="s">
        <v>30</v>
      </c>
      <c r="D298" s="7">
        <v>16</v>
      </c>
      <c r="E298" s="16"/>
      <c r="F298" s="16"/>
    </row>
    <row r="299" spans="1:6">
      <c r="A299" s="123"/>
      <c r="B299" s="6"/>
      <c r="C299" s="7"/>
      <c r="D299" s="7"/>
      <c r="E299" s="16"/>
      <c r="F299" s="16"/>
    </row>
    <row r="300" spans="1:6">
      <c r="A300" s="123">
        <v>5</v>
      </c>
      <c r="B300" s="6" t="s">
        <v>475</v>
      </c>
      <c r="C300" s="7" t="s">
        <v>30</v>
      </c>
      <c r="D300" s="7">
        <v>14</v>
      </c>
      <c r="E300" s="16"/>
      <c r="F300" s="16"/>
    </row>
    <row r="301" spans="1:6">
      <c r="A301" s="123"/>
      <c r="B301" s="6"/>
      <c r="C301" s="7"/>
      <c r="D301" s="7"/>
      <c r="E301" s="16"/>
      <c r="F301" s="16"/>
    </row>
    <row r="302" spans="1:6">
      <c r="A302" s="124"/>
      <c r="B302" s="120"/>
      <c r="C302" s="118"/>
      <c r="D302" s="118"/>
      <c r="E302" s="119"/>
      <c r="F302" s="119"/>
    </row>
    <row r="303" spans="1:6">
      <c r="A303" s="123"/>
      <c r="B303" s="6"/>
      <c r="C303" s="4"/>
      <c r="D303" s="7"/>
      <c r="E303" s="16"/>
      <c r="F303" s="16"/>
    </row>
    <row r="304" spans="1:6" ht="13">
      <c r="A304" s="123"/>
      <c r="B304" s="48" t="s">
        <v>265</v>
      </c>
      <c r="C304" s="4"/>
      <c r="D304" s="7"/>
      <c r="E304" s="16"/>
      <c r="F304" s="16"/>
    </row>
    <row r="305" spans="1:6" ht="13">
      <c r="A305" s="123"/>
      <c r="B305" s="48" t="s">
        <v>266</v>
      </c>
      <c r="C305" s="4"/>
      <c r="D305" s="7"/>
      <c r="E305" s="16"/>
      <c r="F305" s="16"/>
    </row>
    <row r="306" spans="1:6" ht="13">
      <c r="A306" s="123"/>
      <c r="B306" s="48" t="s">
        <v>267</v>
      </c>
      <c r="C306" s="4"/>
      <c r="D306" s="7"/>
      <c r="E306" s="16"/>
      <c r="F306" s="16"/>
    </row>
    <row r="307" spans="1:6" ht="13">
      <c r="A307" s="123"/>
      <c r="B307" s="48"/>
      <c r="C307" s="4"/>
      <c r="D307" s="7"/>
      <c r="E307" s="16"/>
      <c r="F307" s="16"/>
    </row>
    <row r="308" spans="1:6" ht="25">
      <c r="A308" s="123"/>
      <c r="B308" s="6" t="s">
        <v>198</v>
      </c>
      <c r="C308" s="4"/>
      <c r="D308" s="7"/>
      <c r="E308" s="16"/>
      <c r="F308" s="16"/>
    </row>
    <row r="309" spans="1:6">
      <c r="A309" s="123"/>
      <c r="B309" s="14" t="s">
        <v>268</v>
      </c>
      <c r="C309" s="4"/>
      <c r="D309" s="7"/>
      <c r="E309" s="16"/>
      <c r="F309" s="16"/>
    </row>
    <row r="310" spans="1:6">
      <c r="A310" s="123"/>
      <c r="B310" s="14" t="s">
        <v>269</v>
      </c>
      <c r="C310" s="4"/>
      <c r="D310" s="7"/>
      <c r="E310" s="16"/>
      <c r="F310" s="16"/>
    </row>
    <row r="311" spans="1:6">
      <c r="A311" s="123">
        <v>1</v>
      </c>
      <c r="B311" s="6" t="s">
        <v>270</v>
      </c>
      <c r="C311" s="7" t="s">
        <v>10</v>
      </c>
      <c r="D311" s="7">
        <v>123</v>
      </c>
      <c r="E311" s="16"/>
      <c r="F311" s="16"/>
    </row>
    <row r="312" spans="1:6">
      <c r="A312" s="123"/>
      <c r="B312" s="6"/>
      <c r="C312" s="7"/>
      <c r="D312" s="7"/>
      <c r="E312" s="16"/>
      <c r="F312" s="16"/>
    </row>
    <row r="313" spans="1:6">
      <c r="A313" s="124"/>
      <c r="B313" s="120"/>
      <c r="C313" s="118"/>
      <c r="D313" s="118"/>
      <c r="E313" s="119"/>
      <c r="F313" s="119"/>
    </row>
    <row r="314" spans="1:6" ht="13">
      <c r="A314" s="123"/>
      <c r="B314" s="48"/>
      <c r="C314" s="4"/>
      <c r="D314" s="7"/>
      <c r="E314" s="16"/>
      <c r="F314" s="16"/>
    </row>
    <row r="315" spans="1:6" ht="13">
      <c r="A315" s="123"/>
      <c r="B315" s="48" t="s">
        <v>271</v>
      </c>
      <c r="C315" s="4"/>
      <c r="D315" s="7"/>
      <c r="E315" s="16"/>
      <c r="F315" s="16"/>
    </row>
    <row r="316" spans="1:6" ht="13">
      <c r="A316" s="123"/>
      <c r="B316" s="48" t="s">
        <v>272</v>
      </c>
      <c r="C316" s="4"/>
      <c r="D316" s="7"/>
      <c r="E316" s="16"/>
      <c r="F316" s="16"/>
    </row>
    <row r="317" spans="1:6" ht="13">
      <c r="A317" s="123"/>
      <c r="B317" s="48"/>
      <c r="C317" s="4"/>
      <c r="D317" s="7"/>
      <c r="E317" s="16"/>
      <c r="F317" s="16"/>
    </row>
    <row r="318" spans="1:6" ht="25">
      <c r="A318" s="123"/>
      <c r="B318" s="6" t="s">
        <v>198</v>
      </c>
      <c r="C318" s="7"/>
      <c r="D318" s="7"/>
      <c r="E318" s="16"/>
      <c r="F318" s="16"/>
    </row>
    <row r="319" spans="1:6">
      <c r="A319" s="123"/>
      <c r="B319" s="14" t="s">
        <v>273</v>
      </c>
      <c r="C319" s="7"/>
      <c r="D319" s="7"/>
      <c r="E319" s="16"/>
      <c r="F319" s="16"/>
    </row>
    <row r="320" spans="1:6">
      <c r="A320" s="123"/>
      <c r="B320" s="6" t="s">
        <v>478</v>
      </c>
      <c r="C320" s="7"/>
      <c r="D320" s="7"/>
      <c r="E320" s="16"/>
      <c r="F320" s="16"/>
    </row>
    <row r="321" spans="1:6">
      <c r="A321" s="123">
        <v>1</v>
      </c>
      <c r="B321" s="6" t="s">
        <v>274</v>
      </c>
      <c r="C321" s="7" t="s">
        <v>10</v>
      </c>
      <c r="D321" s="7">
        <v>116</v>
      </c>
      <c r="E321" s="16"/>
      <c r="F321" s="16"/>
    </row>
    <row r="322" spans="1:6">
      <c r="A322" s="123"/>
      <c r="B322" s="6"/>
      <c r="C322" s="7"/>
      <c r="D322" s="7"/>
      <c r="E322" s="16"/>
      <c r="F322" s="16"/>
    </row>
    <row r="323" spans="1:6">
      <c r="A323" s="123">
        <v>2</v>
      </c>
      <c r="B323" s="6" t="s">
        <v>275</v>
      </c>
      <c r="C323" s="7" t="s">
        <v>31</v>
      </c>
      <c r="D323" s="7">
        <f>D198</f>
        <v>231</v>
      </c>
      <c r="E323" s="16"/>
      <c r="F323" s="16"/>
    </row>
    <row r="324" spans="1:6">
      <c r="A324" s="123"/>
      <c r="B324" s="6"/>
      <c r="C324" s="7"/>
      <c r="D324" s="7"/>
      <c r="E324" s="16"/>
      <c r="F324" s="16"/>
    </row>
    <row r="325" spans="1:6">
      <c r="A325" s="124"/>
      <c r="B325" s="120"/>
      <c r="C325" s="118"/>
      <c r="D325" s="118"/>
      <c r="E325" s="119"/>
      <c r="F325" s="119"/>
    </row>
    <row r="326" spans="1:6">
      <c r="A326" s="123"/>
      <c r="B326" s="6"/>
      <c r="C326" s="7"/>
      <c r="D326" s="7"/>
      <c r="E326" s="16"/>
      <c r="F326" s="16"/>
    </row>
    <row r="327" spans="1:6" ht="13">
      <c r="A327" s="123"/>
      <c r="B327" s="48" t="s">
        <v>276</v>
      </c>
      <c r="C327" s="7"/>
      <c r="D327" s="7"/>
      <c r="E327" s="16"/>
      <c r="F327" s="16"/>
    </row>
    <row r="328" spans="1:6" ht="13">
      <c r="A328" s="123"/>
      <c r="B328" s="48" t="s">
        <v>277</v>
      </c>
      <c r="C328" s="7"/>
      <c r="D328" s="7"/>
      <c r="E328" s="16"/>
      <c r="F328" s="16"/>
    </row>
    <row r="329" spans="1:6">
      <c r="A329" s="123"/>
      <c r="B329" s="6"/>
      <c r="C329" s="7"/>
      <c r="D329" s="7"/>
      <c r="E329" s="46"/>
      <c r="F329" s="16"/>
    </row>
    <row r="330" spans="1:6" ht="13">
      <c r="A330" s="123"/>
      <c r="B330" s="48" t="s">
        <v>278</v>
      </c>
      <c r="C330" s="7"/>
      <c r="D330" s="7"/>
      <c r="E330" s="16"/>
      <c r="F330" s="16"/>
    </row>
    <row r="331" spans="1:6" ht="26">
      <c r="A331" s="123"/>
      <c r="B331" s="12" t="s">
        <v>286</v>
      </c>
      <c r="C331" s="7"/>
      <c r="D331" s="7"/>
      <c r="E331" s="16"/>
      <c r="F331" s="16"/>
    </row>
    <row r="332" spans="1:6">
      <c r="A332" s="123"/>
      <c r="B332" s="14" t="s">
        <v>280</v>
      </c>
      <c r="C332" s="7"/>
      <c r="D332" s="7"/>
      <c r="E332" s="16"/>
      <c r="F332" s="16"/>
    </row>
    <row r="333" spans="1:6">
      <c r="A333" s="123"/>
      <c r="B333" s="14"/>
      <c r="C333" s="7"/>
      <c r="D333" s="7"/>
      <c r="E333" s="16"/>
      <c r="F333" s="16"/>
    </row>
    <row r="334" spans="1:6">
      <c r="A334" s="123">
        <v>7</v>
      </c>
      <c r="B334" s="6" t="s">
        <v>281</v>
      </c>
      <c r="C334" s="7" t="s">
        <v>31</v>
      </c>
      <c r="D334" s="7">
        <v>15</v>
      </c>
      <c r="E334" s="16"/>
      <c r="F334" s="16"/>
    </row>
    <row r="335" spans="1:6">
      <c r="A335" s="123">
        <v>8</v>
      </c>
      <c r="B335" s="6" t="s">
        <v>282</v>
      </c>
      <c r="C335" s="7" t="s">
        <v>31</v>
      </c>
      <c r="D335" s="7">
        <v>25</v>
      </c>
      <c r="E335" s="16"/>
      <c r="F335" s="16"/>
    </row>
    <row r="336" spans="1:6">
      <c r="A336" s="123"/>
      <c r="B336" s="6"/>
      <c r="C336" s="7"/>
      <c r="D336" s="7"/>
      <c r="E336" s="16"/>
      <c r="F336" s="16"/>
    </row>
    <row r="337" spans="1:6" ht="39">
      <c r="A337" s="123"/>
      <c r="B337" s="12" t="s">
        <v>285</v>
      </c>
      <c r="C337" s="7"/>
      <c r="D337" s="7"/>
      <c r="E337" s="16"/>
      <c r="F337" s="16"/>
    </row>
    <row r="338" spans="1:6" ht="13">
      <c r="A338" s="123"/>
      <c r="B338" s="12"/>
      <c r="C338" s="7"/>
      <c r="D338" s="7"/>
      <c r="E338" s="16"/>
      <c r="F338" s="16"/>
    </row>
    <row r="339" spans="1:6">
      <c r="A339" s="123"/>
      <c r="B339" s="14" t="s">
        <v>283</v>
      </c>
      <c r="C339" s="7"/>
      <c r="D339" s="7"/>
      <c r="E339" s="16"/>
      <c r="F339" s="16"/>
    </row>
    <row r="340" spans="1:6">
      <c r="A340" s="123"/>
      <c r="B340" s="14"/>
      <c r="C340" s="7"/>
      <c r="D340" s="7"/>
      <c r="E340" s="16"/>
      <c r="F340" s="16"/>
    </row>
    <row r="341" spans="1:6">
      <c r="A341" s="123">
        <v>9</v>
      </c>
      <c r="B341" s="6" t="s">
        <v>281</v>
      </c>
      <c r="C341" s="7" t="s">
        <v>31</v>
      </c>
      <c r="D341" s="7">
        <v>35</v>
      </c>
      <c r="E341" s="16"/>
      <c r="F341" s="16"/>
    </row>
    <row r="342" spans="1:6">
      <c r="A342" s="123">
        <v>10</v>
      </c>
      <c r="B342" s="6" t="s">
        <v>282</v>
      </c>
      <c r="C342" s="7" t="s">
        <v>31</v>
      </c>
      <c r="D342" s="7">
        <v>6</v>
      </c>
      <c r="E342" s="16"/>
      <c r="F342" s="16"/>
    </row>
    <row r="343" spans="1:6">
      <c r="A343" s="123"/>
      <c r="B343" s="6"/>
      <c r="C343" s="7"/>
      <c r="D343" s="7"/>
      <c r="E343" s="16"/>
      <c r="F343" s="16"/>
    </row>
    <row r="344" spans="1:6">
      <c r="A344" s="123"/>
      <c r="B344" s="14" t="s">
        <v>284</v>
      </c>
      <c r="C344" s="7"/>
      <c r="D344" s="7"/>
      <c r="E344" s="16"/>
      <c r="F344" s="16"/>
    </row>
    <row r="345" spans="1:6">
      <c r="A345" s="123"/>
      <c r="B345" s="14"/>
      <c r="C345" s="7"/>
      <c r="D345" s="7"/>
      <c r="E345" s="16"/>
      <c r="F345" s="16"/>
    </row>
    <row r="346" spans="1:6">
      <c r="A346" s="123">
        <v>11</v>
      </c>
      <c r="B346" s="6" t="s">
        <v>288</v>
      </c>
      <c r="C346" s="7" t="s">
        <v>30</v>
      </c>
      <c r="D346" s="7">
        <v>10</v>
      </c>
      <c r="E346" s="16"/>
      <c r="F346" s="16"/>
    </row>
    <row r="347" spans="1:6">
      <c r="A347" s="123">
        <v>12</v>
      </c>
      <c r="B347" s="6" t="s">
        <v>289</v>
      </c>
      <c r="C347" s="7" t="s">
        <v>31</v>
      </c>
      <c r="D347" s="7">
        <v>10</v>
      </c>
      <c r="E347" s="16"/>
      <c r="F347" s="16"/>
    </row>
    <row r="348" spans="1:6">
      <c r="A348" s="123">
        <v>13</v>
      </c>
      <c r="B348" s="6" t="s">
        <v>287</v>
      </c>
      <c r="C348" s="7" t="s">
        <v>30</v>
      </c>
      <c r="D348" s="7">
        <v>24</v>
      </c>
      <c r="E348" s="16"/>
      <c r="F348" s="16"/>
    </row>
    <row r="349" spans="1:6">
      <c r="A349" s="123">
        <v>14</v>
      </c>
      <c r="B349" s="6" t="s">
        <v>290</v>
      </c>
      <c r="C349" s="7" t="s">
        <v>30</v>
      </c>
      <c r="D349" s="7">
        <v>10</v>
      </c>
      <c r="E349" s="16"/>
      <c r="F349" s="16"/>
    </row>
    <row r="350" spans="1:6">
      <c r="A350" s="123">
        <v>15</v>
      </c>
      <c r="B350" s="6" t="s">
        <v>291</v>
      </c>
      <c r="C350" s="7" t="s">
        <v>30</v>
      </c>
      <c r="D350" s="7">
        <v>10</v>
      </c>
      <c r="F350" s="16"/>
    </row>
    <row r="351" spans="1:6">
      <c r="A351" s="123">
        <v>16</v>
      </c>
      <c r="B351" s="6" t="s">
        <v>292</v>
      </c>
      <c r="C351" s="7" t="s">
        <v>30</v>
      </c>
      <c r="D351" s="7">
        <v>10</v>
      </c>
      <c r="E351" s="16"/>
      <c r="F351" s="16"/>
    </row>
    <row r="352" spans="1:6">
      <c r="A352" s="123"/>
      <c r="B352" s="6"/>
      <c r="C352" s="7"/>
      <c r="D352" s="7"/>
      <c r="E352" s="16"/>
      <c r="F352" s="16"/>
    </row>
    <row r="353" spans="1:6">
      <c r="A353" s="123"/>
      <c r="B353" s="14" t="s">
        <v>293</v>
      </c>
      <c r="C353" s="7"/>
      <c r="D353" s="7"/>
      <c r="E353" s="16"/>
      <c r="F353" s="16"/>
    </row>
    <row r="354" spans="1:6" ht="25">
      <c r="A354" s="123">
        <v>17</v>
      </c>
      <c r="B354" s="6" t="s">
        <v>294</v>
      </c>
      <c r="C354" s="7" t="s">
        <v>30</v>
      </c>
      <c r="D354" s="7">
        <v>4</v>
      </c>
      <c r="E354" s="16"/>
      <c r="F354" s="16"/>
    </row>
    <row r="355" spans="1:6">
      <c r="A355" s="123"/>
      <c r="B355" s="14"/>
      <c r="C355" s="7"/>
      <c r="D355" s="7"/>
      <c r="E355" s="16"/>
      <c r="F355" s="16"/>
    </row>
    <row r="356" spans="1:6">
      <c r="A356" s="123"/>
      <c r="B356" s="14" t="s">
        <v>295</v>
      </c>
      <c r="C356" s="7"/>
      <c r="D356" s="7"/>
      <c r="E356" s="16"/>
      <c r="F356" s="16"/>
    </row>
    <row r="357" spans="1:6" ht="25">
      <c r="A357" s="123">
        <v>18</v>
      </c>
      <c r="B357" s="6" t="s">
        <v>296</v>
      </c>
      <c r="C357" s="7" t="s">
        <v>31</v>
      </c>
      <c r="D357" s="7">
        <v>30</v>
      </c>
      <c r="E357" s="16"/>
      <c r="F357" s="16"/>
    </row>
    <row r="358" spans="1:6">
      <c r="A358" s="123"/>
      <c r="B358" s="14"/>
      <c r="C358" s="4"/>
      <c r="D358" s="7"/>
      <c r="E358" s="16"/>
      <c r="F358" s="16"/>
    </row>
    <row r="359" spans="1:6">
      <c r="A359" s="123"/>
      <c r="B359" s="14" t="s">
        <v>297</v>
      </c>
      <c r="C359" s="4"/>
      <c r="D359" s="7"/>
      <c r="E359" s="16"/>
      <c r="F359" s="16"/>
    </row>
    <row r="360" spans="1:6">
      <c r="A360" s="123"/>
      <c r="B360" s="14"/>
      <c r="C360" s="4"/>
      <c r="D360" s="7"/>
      <c r="E360" s="16"/>
      <c r="F360" s="16"/>
    </row>
    <row r="361" spans="1:6" ht="25">
      <c r="A361" s="123">
        <v>19</v>
      </c>
      <c r="B361" s="6" t="s">
        <v>298</v>
      </c>
      <c r="C361" s="7" t="s">
        <v>30</v>
      </c>
      <c r="D361" s="7">
        <v>16</v>
      </c>
      <c r="E361" s="16"/>
      <c r="F361" s="16"/>
    </row>
    <row r="362" spans="1:6" ht="25">
      <c r="A362" s="123">
        <v>20</v>
      </c>
      <c r="B362" s="6" t="s">
        <v>299</v>
      </c>
      <c r="C362" s="7" t="s">
        <v>30</v>
      </c>
      <c r="D362" s="7">
        <v>10</v>
      </c>
      <c r="E362" s="16"/>
      <c r="F362" s="16"/>
    </row>
    <row r="363" spans="1:6">
      <c r="A363" s="123"/>
      <c r="B363" s="6"/>
      <c r="C363" s="7"/>
      <c r="D363" s="7"/>
      <c r="E363" s="16"/>
      <c r="F363" s="16"/>
    </row>
    <row r="364" spans="1:6" ht="25">
      <c r="A364" s="123">
        <v>21</v>
      </c>
      <c r="B364" s="6" t="s">
        <v>480</v>
      </c>
      <c r="C364" s="7" t="s">
        <v>30</v>
      </c>
      <c r="D364" s="7">
        <v>4</v>
      </c>
      <c r="E364" s="16"/>
      <c r="F364" s="16"/>
    </row>
    <row r="365" spans="1:6">
      <c r="A365" s="123"/>
      <c r="B365" s="6"/>
      <c r="C365" s="7"/>
      <c r="D365" s="7"/>
      <c r="E365" s="16"/>
      <c r="F365" s="16"/>
    </row>
    <row r="366" spans="1:6">
      <c r="A366" s="123">
        <v>22</v>
      </c>
      <c r="B366" s="6" t="s">
        <v>483</v>
      </c>
      <c r="C366" s="7" t="str">
        <f>C364</f>
        <v>No</v>
      </c>
      <c r="D366" s="7">
        <v>2</v>
      </c>
      <c r="E366" s="16"/>
      <c r="F366" s="16"/>
    </row>
    <row r="367" spans="1:6">
      <c r="A367" s="123"/>
      <c r="B367" s="6"/>
      <c r="C367" s="7"/>
      <c r="D367" s="7"/>
      <c r="E367" s="16"/>
      <c r="F367" s="16"/>
    </row>
    <row r="368" spans="1:6">
      <c r="A368" s="123">
        <v>23</v>
      </c>
      <c r="B368" s="6" t="s">
        <v>482</v>
      </c>
      <c r="C368" s="7" t="str">
        <f>C366</f>
        <v>No</v>
      </c>
      <c r="D368" s="7">
        <v>8</v>
      </c>
      <c r="E368" s="16"/>
      <c r="F368" s="16"/>
    </row>
    <row r="369" spans="1:6">
      <c r="A369" s="123"/>
      <c r="B369" s="6"/>
      <c r="C369" s="7"/>
      <c r="D369" s="7"/>
      <c r="E369" s="16"/>
      <c r="F369" s="16"/>
    </row>
    <row r="370" spans="1:6">
      <c r="A370" s="123"/>
      <c r="B370" s="14" t="s">
        <v>300</v>
      </c>
      <c r="C370" s="4"/>
      <c r="D370" s="7"/>
      <c r="E370" s="16"/>
      <c r="F370" s="16"/>
    </row>
    <row r="371" spans="1:6">
      <c r="A371" s="123"/>
      <c r="B371" s="14"/>
      <c r="C371" s="4"/>
      <c r="D371" s="7"/>
      <c r="E371" s="16"/>
      <c r="F371" s="16"/>
    </row>
    <row r="372" spans="1:6">
      <c r="A372" s="123">
        <v>24</v>
      </c>
      <c r="B372" s="6" t="s">
        <v>301</v>
      </c>
      <c r="C372" s="7" t="s">
        <v>30</v>
      </c>
      <c r="D372" s="7">
        <v>14</v>
      </c>
      <c r="E372" s="16"/>
      <c r="F372" s="16"/>
    </row>
    <row r="373" spans="1:6">
      <c r="A373" s="123">
        <v>25</v>
      </c>
      <c r="B373" s="6" t="s">
        <v>302</v>
      </c>
      <c r="C373" s="7" t="s">
        <v>30</v>
      </c>
      <c r="D373" s="7">
        <v>14</v>
      </c>
      <c r="E373" s="16"/>
      <c r="F373" s="16"/>
    </row>
    <row r="374" spans="1:6">
      <c r="A374" s="123"/>
      <c r="B374" s="6"/>
      <c r="C374" s="7"/>
      <c r="D374" s="7"/>
      <c r="E374" s="16"/>
      <c r="F374" s="16"/>
    </row>
    <row r="375" spans="1:6">
      <c r="A375" s="123"/>
      <c r="B375" s="14" t="s">
        <v>303</v>
      </c>
      <c r="C375" s="7"/>
      <c r="D375" s="7"/>
      <c r="E375" s="16"/>
      <c r="F375" s="16"/>
    </row>
    <row r="376" spans="1:6" ht="26">
      <c r="A376" s="123"/>
      <c r="B376" s="12" t="s">
        <v>279</v>
      </c>
      <c r="C376" s="7"/>
      <c r="D376" s="7"/>
      <c r="E376" s="16"/>
      <c r="F376" s="16"/>
    </row>
    <row r="377" spans="1:6" ht="13">
      <c r="A377" s="123"/>
      <c r="B377" s="12"/>
      <c r="C377" s="7"/>
      <c r="D377" s="7"/>
      <c r="E377" s="16"/>
      <c r="F377" s="16"/>
    </row>
    <row r="378" spans="1:6">
      <c r="A378" s="123"/>
      <c r="B378" s="14" t="s">
        <v>304</v>
      </c>
      <c r="C378" s="7"/>
      <c r="D378" s="7"/>
      <c r="E378" s="16"/>
      <c r="F378" s="16"/>
    </row>
    <row r="379" spans="1:6">
      <c r="A379" s="123">
        <v>26</v>
      </c>
      <c r="B379" s="6" t="s">
        <v>281</v>
      </c>
      <c r="C379" s="7" t="s">
        <v>31</v>
      </c>
      <c r="D379" s="7">
        <v>20</v>
      </c>
      <c r="E379" s="16"/>
      <c r="F379" s="16"/>
    </row>
    <row r="380" spans="1:6">
      <c r="A380" s="123">
        <v>27</v>
      </c>
      <c r="B380" s="1" t="s">
        <v>305</v>
      </c>
      <c r="C380" s="7" t="s">
        <v>31</v>
      </c>
      <c r="D380" s="7">
        <v>20</v>
      </c>
      <c r="E380" s="16"/>
      <c r="F380" s="16"/>
    </row>
    <row r="381" spans="1:6">
      <c r="A381" s="123"/>
      <c r="C381" s="7"/>
      <c r="D381" s="7"/>
      <c r="E381" s="16"/>
      <c r="F381" s="16"/>
    </row>
    <row r="382" spans="1:6">
      <c r="A382" s="123"/>
      <c r="B382" s="14" t="s">
        <v>284</v>
      </c>
      <c r="C382" s="7"/>
      <c r="D382" s="7"/>
      <c r="E382" s="16"/>
      <c r="F382" s="16"/>
    </row>
    <row r="383" spans="1:6">
      <c r="A383" s="123">
        <v>28</v>
      </c>
      <c r="B383" s="6" t="s">
        <v>306</v>
      </c>
      <c r="C383" s="7" t="s">
        <v>31</v>
      </c>
      <c r="D383" s="7">
        <v>20</v>
      </c>
      <c r="E383" s="16"/>
      <c r="F383" s="16"/>
    </row>
    <row r="384" spans="1:6">
      <c r="A384" s="123">
        <v>29</v>
      </c>
      <c r="B384" s="1" t="s">
        <v>307</v>
      </c>
      <c r="C384" s="7" t="s">
        <v>30</v>
      </c>
      <c r="D384" s="7">
        <v>20</v>
      </c>
      <c r="E384" s="16"/>
      <c r="F384" s="16"/>
    </row>
    <row r="385" spans="1:6">
      <c r="A385" s="123">
        <v>30</v>
      </c>
      <c r="B385" s="1" t="s">
        <v>308</v>
      </c>
      <c r="C385" s="7" t="s">
        <v>31</v>
      </c>
      <c r="D385" s="7">
        <v>20</v>
      </c>
      <c r="E385" s="16"/>
      <c r="F385" s="16"/>
    </row>
    <row r="386" spans="1:6">
      <c r="A386" s="123"/>
      <c r="C386" s="7"/>
      <c r="D386" s="7"/>
      <c r="E386" s="16"/>
      <c r="F386" s="16"/>
    </row>
    <row r="387" spans="1:6">
      <c r="A387" s="123"/>
      <c r="B387" s="14" t="s">
        <v>309</v>
      </c>
      <c r="C387" s="7"/>
      <c r="D387" s="7"/>
      <c r="E387" s="16"/>
      <c r="F387" s="16"/>
    </row>
    <row r="388" spans="1:6">
      <c r="A388" s="123">
        <v>31</v>
      </c>
      <c r="B388" s="1" t="s">
        <v>310</v>
      </c>
      <c r="C388" s="7" t="s">
        <v>30</v>
      </c>
      <c r="D388" s="7">
        <v>20</v>
      </c>
      <c r="E388" s="16"/>
      <c r="F388" s="16"/>
    </row>
    <row r="389" spans="1:6">
      <c r="A389" s="123">
        <v>32</v>
      </c>
      <c r="B389" s="1" t="s">
        <v>288</v>
      </c>
      <c r="C389" s="7" t="s">
        <v>30</v>
      </c>
      <c r="D389" s="7">
        <v>20</v>
      </c>
      <c r="E389" s="16"/>
      <c r="F389" s="16"/>
    </row>
    <row r="390" spans="1:6">
      <c r="A390" s="123">
        <v>33</v>
      </c>
      <c r="B390" s="1" t="s">
        <v>311</v>
      </c>
      <c r="C390" s="7" t="s">
        <v>30</v>
      </c>
      <c r="D390" s="7">
        <v>20</v>
      </c>
      <c r="E390" s="16"/>
      <c r="F390" s="16"/>
    </row>
    <row r="391" spans="1:6" ht="13">
      <c r="A391" s="123"/>
      <c r="B391" s="21" t="s">
        <v>252</v>
      </c>
      <c r="C391" s="7"/>
      <c r="D391" s="7"/>
      <c r="E391" s="16"/>
      <c r="F391" s="16"/>
    </row>
    <row r="392" spans="1:6">
      <c r="A392" s="123">
        <v>34</v>
      </c>
      <c r="B392" s="1" t="s">
        <v>312</v>
      </c>
      <c r="C392" s="7" t="s">
        <v>39</v>
      </c>
      <c r="D392" s="7">
        <v>1</v>
      </c>
      <c r="E392" s="16"/>
      <c r="F392" s="16"/>
    </row>
    <row r="393" spans="1:6">
      <c r="A393" s="123"/>
      <c r="C393" s="7"/>
      <c r="D393" s="7"/>
      <c r="E393" s="16"/>
      <c r="F393" s="16"/>
    </row>
    <row r="394" spans="1:6">
      <c r="A394" s="123"/>
      <c r="B394" s="22" t="s">
        <v>66</v>
      </c>
      <c r="C394" s="7"/>
      <c r="D394" s="7"/>
      <c r="E394" s="16"/>
      <c r="F394" s="16"/>
    </row>
    <row r="395" spans="1:6" ht="26">
      <c r="A395" s="123"/>
      <c r="B395" s="12" t="s">
        <v>315</v>
      </c>
      <c r="C395" s="7"/>
      <c r="D395" s="7"/>
      <c r="E395" s="16"/>
      <c r="F395" s="16"/>
    </row>
    <row r="396" spans="1:6" ht="13">
      <c r="A396" s="123"/>
      <c r="B396" s="45"/>
      <c r="C396" s="7"/>
      <c r="D396" s="7"/>
      <c r="E396" s="16"/>
      <c r="F396" s="16"/>
    </row>
    <row r="397" spans="1:6">
      <c r="A397" s="123"/>
      <c r="B397" s="22" t="s">
        <v>313</v>
      </c>
      <c r="C397" s="7"/>
      <c r="D397" s="7"/>
      <c r="E397" s="16"/>
      <c r="F397" s="16"/>
    </row>
    <row r="398" spans="1:6">
      <c r="A398" s="123">
        <v>35</v>
      </c>
      <c r="B398" s="6" t="s">
        <v>314</v>
      </c>
      <c r="C398" s="7" t="s">
        <v>31</v>
      </c>
      <c r="D398" s="7">
        <v>40</v>
      </c>
      <c r="E398" s="16"/>
      <c r="F398" s="16"/>
    </row>
    <row r="399" spans="1:6">
      <c r="A399" s="123">
        <v>36</v>
      </c>
      <c r="B399" s="1" t="s">
        <v>316</v>
      </c>
      <c r="C399" s="7" t="s">
        <v>31</v>
      </c>
      <c r="D399" s="7">
        <v>30</v>
      </c>
      <c r="E399" s="16"/>
      <c r="F399" s="16"/>
    </row>
    <row r="400" spans="1:6">
      <c r="A400" s="123"/>
      <c r="B400" s="1" t="s">
        <v>317</v>
      </c>
      <c r="C400" s="7"/>
      <c r="D400" s="7"/>
      <c r="E400" s="16"/>
      <c r="F400" s="16"/>
    </row>
    <row r="401" spans="1:6">
      <c r="A401" s="123">
        <v>37</v>
      </c>
      <c r="B401" s="1" t="s">
        <v>316</v>
      </c>
      <c r="C401" s="7" t="s">
        <v>31</v>
      </c>
      <c r="D401" s="7">
        <v>12</v>
      </c>
      <c r="E401" s="16"/>
      <c r="F401" s="16"/>
    </row>
    <row r="402" spans="1:6" ht="13">
      <c r="A402" s="123"/>
      <c r="B402" s="21" t="s">
        <v>318</v>
      </c>
      <c r="C402" s="7"/>
      <c r="D402" s="7"/>
      <c r="E402" s="16"/>
      <c r="F402" s="16"/>
    </row>
    <row r="403" spans="1:6">
      <c r="A403" s="123"/>
      <c r="B403" s="1" t="s">
        <v>313</v>
      </c>
      <c r="C403" s="7"/>
      <c r="D403" s="7"/>
      <c r="E403" s="16"/>
      <c r="F403" s="16"/>
    </row>
    <row r="404" spans="1:6">
      <c r="A404" s="123"/>
      <c r="C404" s="7"/>
      <c r="D404" s="7"/>
      <c r="E404" s="16"/>
      <c r="F404" s="16"/>
    </row>
    <row r="405" spans="1:6">
      <c r="A405" s="123">
        <v>38</v>
      </c>
      <c r="B405" s="1" t="s">
        <v>319</v>
      </c>
      <c r="C405" s="7" t="s">
        <v>30</v>
      </c>
      <c r="D405" s="7">
        <v>25</v>
      </c>
      <c r="E405" s="16"/>
      <c r="F405" s="16"/>
    </row>
    <row r="406" spans="1:6">
      <c r="A406" s="123">
        <v>39</v>
      </c>
      <c r="B406" s="1" t="s">
        <v>320</v>
      </c>
      <c r="C406" s="7" t="s">
        <v>30</v>
      </c>
      <c r="D406" s="7">
        <v>10</v>
      </c>
      <c r="E406" s="16"/>
      <c r="F406" s="16"/>
    </row>
    <row r="407" spans="1:6">
      <c r="A407" s="123"/>
      <c r="C407" s="7"/>
      <c r="D407" s="7"/>
      <c r="E407" s="16"/>
      <c r="F407" s="16"/>
    </row>
    <row r="408" spans="1:6">
      <c r="A408" s="123"/>
      <c r="B408" s="22" t="s">
        <v>321</v>
      </c>
      <c r="C408" s="7"/>
      <c r="D408" s="7"/>
      <c r="E408" s="16"/>
      <c r="F408" s="16"/>
    </row>
    <row r="409" spans="1:6" ht="25">
      <c r="A409" s="123">
        <v>40</v>
      </c>
      <c r="B409" s="6" t="s">
        <v>322</v>
      </c>
      <c r="C409" s="7" t="s">
        <v>30</v>
      </c>
      <c r="D409" s="7">
        <v>1</v>
      </c>
      <c r="E409" s="16"/>
      <c r="F409" s="16"/>
    </row>
    <row r="410" spans="1:6" ht="25">
      <c r="A410" s="123">
        <v>41</v>
      </c>
      <c r="B410" s="6" t="s">
        <v>323</v>
      </c>
      <c r="C410" s="7" t="s">
        <v>30</v>
      </c>
      <c r="D410" s="7">
        <v>2</v>
      </c>
      <c r="E410" s="16"/>
      <c r="F410" s="16"/>
    </row>
    <row r="411" spans="1:6">
      <c r="A411" s="123"/>
      <c r="B411" s="43"/>
      <c r="C411" s="7"/>
      <c r="D411" s="7"/>
      <c r="E411" s="16"/>
      <c r="F411" s="16"/>
    </row>
    <row r="412" spans="1:6">
      <c r="A412" s="123"/>
      <c r="B412" s="22" t="s">
        <v>252</v>
      </c>
      <c r="C412" s="7"/>
      <c r="D412" s="7"/>
      <c r="E412" s="16"/>
      <c r="F412" s="16"/>
    </row>
    <row r="413" spans="1:6">
      <c r="A413" s="123">
        <v>42</v>
      </c>
      <c r="B413" s="6" t="s">
        <v>324</v>
      </c>
      <c r="C413" s="7" t="s">
        <v>14</v>
      </c>
      <c r="D413" s="7">
        <v>3</v>
      </c>
      <c r="E413" s="16"/>
      <c r="F413" s="16"/>
    </row>
    <row r="414" spans="1:6">
      <c r="A414" s="123"/>
      <c r="B414" s="6"/>
      <c r="C414" s="7"/>
      <c r="D414" s="7"/>
      <c r="E414" s="16"/>
      <c r="F414" s="16"/>
    </row>
    <row r="415" spans="1:6">
      <c r="A415" s="123"/>
      <c r="B415" s="14" t="s">
        <v>326</v>
      </c>
      <c r="C415" s="7"/>
      <c r="D415" s="7"/>
      <c r="E415" s="16"/>
      <c r="F415" s="16"/>
    </row>
    <row r="416" spans="1:6">
      <c r="A416" s="123"/>
      <c r="B416" s="47"/>
      <c r="C416" s="7"/>
      <c r="D416" s="7"/>
      <c r="E416" s="16"/>
      <c r="F416" s="16"/>
    </row>
    <row r="417" spans="1:6">
      <c r="A417" s="123">
        <v>43</v>
      </c>
      <c r="B417" s="1" t="s">
        <v>325</v>
      </c>
      <c r="C417" s="7" t="s">
        <v>30</v>
      </c>
      <c r="D417" s="7">
        <v>1</v>
      </c>
      <c r="E417" s="16"/>
      <c r="F417" s="16"/>
    </row>
    <row r="418" spans="1:6">
      <c r="A418" s="123"/>
      <c r="B418" s="22" t="s">
        <v>327</v>
      </c>
      <c r="C418" s="7"/>
      <c r="D418" s="7"/>
      <c r="E418" s="16"/>
      <c r="F418" s="16"/>
    </row>
    <row r="419" spans="1:6">
      <c r="A419" s="123">
        <v>44</v>
      </c>
      <c r="B419" s="1" t="s">
        <v>328</v>
      </c>
      <c r="C419" s="7" t="s">
        <v>30</v>
      </c>
      <c r="D419" s="7">
        <v>1</v>
      </c>
      <c r="E419" s="16"/>
      <c r="F419" s="16"/>
    </row>
    <row r="420" spans="1:6">
      <c r="A420" s="123"/>
      <c r="C420" s="7"/>
      <c r="D420" s="7"/>
      <c r="E420" s="16"/>
      <c r="F420" s="16"/>
    </row>
    <row r="421" spans="1:6">
      <c r="A421" s="123"/>
      <c r="B421" s="22" t="s">
        <v>329</v>
      </c>
      <c r="C421" s="7"/>
      <c r="D421" s="7"/>
      <c r="E421" s="16"/>
      <c r="F421" s="16"/>
    </row>
    <row r="422" spans="1:6">
      <c r="A422" s="123">
        <v>45</v>
      </c>
      <c r="B422" s="1" t="s">
        <v>330</v>
      </c>
      <c r="C422" s="7" t="s">
        <v>30</v>
      </c>
      <c r="D422" s="7">
        <v>1</v>
      </c>
      <c r="E422" s="16"/>
      <c r="F422" s="16"/>
    </row>
    <row r="423" spans="1:6">
      <c r="A423" s="123"/>
      <c r="C423" s="7"/>
      <c r="D423" s="7"/>
      <c r="E423" s="16"/>
      <c r="F423" s="16"/>
    </row>
    <row r="424" spans="1:6">
      <c r="A424" s="123"/>
      <c r="B424" s="14" t="s">
        <v>331</v>
      </c>
      <c r="C424" s="7"/>
      <c r="D424" s="7"/>
      <c r="E424" s="16"/>
      <c r="F424" s="16"/>
    </row>
    <row r="425" spans="1:6">
      <c r="A425" s="123">
        <v>46</v>
      </c>
      <c r="B425" s="1" t="s">
        <v>320</v>
      </c>
      <c r="C425" s="7" t="s">
        <v>30</v>
      </c>
      <c r="D425" s="7">
        <v>1</v>
      </c>
      <c r="E425" s="16"/>
      <c r="F425" s="16"/>
    </row>
    <row r="426" spans="1:6">
      <c r="A426" s="123"/>
      <c r="C426" s="7"/>
      <c r="D426" s="7"/>
      <c r="E426" s="16"/>
      <c r="F426" s="16"/>
    </row>
    <row r="427" spans="1:6">
      <c r="A427" s="123"/>
      <c r="B427" s="22" t="s">
        <v>332</v>
      </c>
      <c r="C427" s="7"/>
      <c r="D427" s="7"/>
      <c r="E427" s="16"/>
      <c r="F427" s="16"/>
    </row>
    <row r="428" spans="1:6" ht="13">
      <c r="A428" s="123"/>
      <c r="B428" s="12" t="s">
        <v>334</v>
      </c>
      <c r="C428" s="7"/>
      <c r="D428" s="7"/>
      <c r="E428" s="16"/>
      <c r="F428" s="16"/>
    </row>
    <row r="429" spans="1:6">
      <c r="A429" s="123">
        <v>47</v>
      </c>
      <c r="B429" s="1" t="s">
        <v>333</v>
      </c>
      <c r="C429" s="7" t="s">
        <v>30</v>
      </c>
      <c r="D429" s="7">
        <v>2</v>
      </c>
      <c r="E429" s="16"/>
      <c r="F429" s="16"/>
    </row>
    <row r="430" spans="1:6">
      <c r="A430" s="123">
        <v>48</v>
      </c>
      <c r="B430" s="1" t="s">
        <v>335</v>
      </c>
      <c r="C430" s="7" t="s">
        <v>30</v>
      </c>
      <c r="D430" s="7">
        <v>2</v>
      </c>
      <c r="E430" s="16"/>
      <c r="F430" s="16"/>
    </row>
    <row r="431" spans="1:6">
      <c r="A431" s="123">
        <v>49</v>
      </c>
      <c r="B431" s="1" t="s">
        <v>336</v>
      </c>
      <c r="C431" s="7" t="s">
        <v>30</v>
      </c>
      <c r="D431" s="7">
        <v>2</v>
      </c>
      <c r="E431" s="16"/>
      <c r="F431" s="16"/>
    </row>
    <row r="432" spans="1:6">
      <c r="A432" s="123">
        <v>50</v>
      </c>
      <c r="B432" s="43" t="s">
        <v>337</v>
      </c>
      <c r="C432" s="7" t="s">
        <v>30</v>
      </c>
      <c r="D432" s="7">
        <v>2</v>
      </c>
      <c r="E432" s="16"/>
      <c r="F432" s="16"/>
    </row>
    <row r="433" spans="1:6">
      <c r="A433" s="123">
        <v>51</v>
      </c>
      <c r="B433" s="1" t="s">
        <v>338</v>
      </c>
      <c r="C433" s="7" t="s">
        <v>30</v>
      </c>
      <c r="D433" s="7">
        <v>1</v>
      </c>
      <c r="E433" s="16"/>
      <c r="F433" s="16"/>
    </row>
    <row r="434" spans="1:6">
      <c r="A434" s="123"/>
      <c r="C434" s="7"/>
      <c r="D434" s="7"/>
      <c r="E434" s="16"/>
      <c r="F434" s="16"/>
    </row>
    <row r="435" spans="1:6" ht="13">
      <c r="A435" s="123"/>
      <c r="B435" s="12" t="s">
        <v>340</v>
      </c>
      <c r="C435" s="7"/>
      <c r="D435" s="7"/>
      <c r="E435" s="16"/>
      <c r="F435" s="16"/>
    </row>
    <row r="436" spans="1:6">
      <c r="A436" s="123">
        <v>52</v>
      </c>
      <c r="B436" s="43" t="s">
        <v>339</v>
      </c>
      <c r="C436" s="7" t="s">
        <v>30</v>
      </c>
      <c r="D436" s="7">
        <v>15</v>
      </c>
      <c r="E436" s="16"/>
      <c r="F436" s="16"/>
    </row>
    <row r="437" spans="1:6">
      <c r="A437" s="123"/>
      <c r="B437" s="22" t="s">
        <v>247</v>
      </c>
      <c r="C437" s="7"/>
      <c r="D437" s="7"/>
      <c r="E437" s="16"/>
      <c r="F437" s="16"/>
    </row>
    <row r="438" spans="1:6">
      <c r="A438" s="123"/>
      <c r="B438" s="1" t="s">
        <v>341</v>
      </c>
      <c r="C438" s="7" t="s">
        <v>30</v>
      </c>
      <c r="D438" s="7">
        <v>2</v>
      </c>
      <c r="E438" s="16"/>
      <c r="F438" s="16"/>
    </row>
    <row r="439" spans="1:6">
      <c r="A439" s="123"/>
      <c r="B439" s="22" t="s">
        <v>342</v>
      </c>
      <c r="C439" s="7"/>
      <c r="D439" s="7"/>
      <c r="E439" s="16"/>
      <c r="F439" s="16"/>
    </row>
    <row r="440" spans="1:6" ht="25">
      <c r="A440" s="123">
        <v>53</v>
      </c>
      <c r="B440" s="43" t="s">
        <v>343</v>
      </c>
      <c r="C440" s="7" t="s">
        <v>30</v>
      </c>
      <c r="D440" s="7">
        <v>2</v>
      </c>
      <c r="E440" s="16"/>
      <c r="F440" s="16"/>
    </row>
    <row r="441" spans="1:6" ht="13">
      <c r="A441" s="123"/>
      <c r="B441" s="21" t="s">
        <v>344</v>
      </c>
      <c r="C441" s="7"/>
      <c r="D441" s="7"/>
      <c r="E441" s="16"/>
      <c r="F441" s="16"/>
    </row>
    <row r="442" spans="1:6" ht="50">
      <c r="A442" s="123">
        <v>54</v>
      </c>
      <c r="B442" s="43" t="s">
        <v>345</v>
      </c>
      <c r="C442" s="7" t="s">
        <v>30</v>
      </c>
      <c r="D442" s="7">
        <v>2</v>
      </c>
      <c r="E442" s="16"/>
      <c r="F442" s="16"/>
    </row>
    <row r="443" spans="1:6">
      <c r="A443" s="123"/>
      <c r="B443" s="43"/>
      <c r="C443" s="7"/>
      <c r="D443" s="7"/>
      <c r="E443" s="16"/>
      <c r="F443" s="16"/>
    </row>
    <row r="444" spans="1:6">
      <c r="A444" s="124"/>
      <c r="B444" s="126"/>
      <c r="C444" s="118"/>
      <c r="D444" s="118"/>
      <c r="E444" s="119"/>
      <c r="F444" s="119"/>
    </row>
    <row r="445" spans="1:6">
      <c r="A445" s="123"/>
      <c r="C445" s="7"/>
      <c r="D445" s="7"/>
      <c r="E445" s="16"/>
      <c r="F445" s="16"/>
    </row>
    <row r="446" spans="1:6" ht="13">
      <c r="A446" s="123"/>
      <c r="B446" s="23" t="s">
        <v>346</v>
      </c>
      <c r="C446" s="7"/>
      <c r="D446" s="7"/>
      <c r="E446" s="16"/>
      <c r="F446" s="16"/>
    </row>
    <row r="447" spans="1:6" ht="13">
      <c r="A447" s="123"/>
      <c r="B447" s="23" t="s">
        <v>347</v>
      </c>
      <c r="C447" s="7"/>
      <c r="D447" s="7"/>
      <c r="E447" s="16"/>
      <c r="F447" s="16"/>
    </row>
    <row r="448" spans="1:6">
      <c r="A448" s="123"/>
      <c r="C448" s="7"/>
      <c r="D448" s="7"/>
      <c r="E448" s="16"/>
      <c r="F448" s="16"/>
    </row>
    <row r="449" spans="1:6" ht="13">
      <c r="A449" s="123"/>
      <c r="B449" s="21" t="s">
        <v>348</v>
      </c>
      <c r="C449" s="7"/>
      <c r="D449" s="7"/>
      <c r="E449" s="16"/>
      <c r="F449" s="16"/>
    </row>
    <row r="450" spans="1:6" ht="13">
      <c r="A450" s="123"/>
      <c r="B450" s="21"/>
      <c r="C450" s="7"/>
      <c r="D450" s="7"/>
      <c r="E450" s="16"/>
      <c r="F450" s="16"/>
    </row>
    <row r="451" spans="1:6">
      <c r="A451" s="123"/>
      <c r="B451" s="22" t="s">
        <v>349</v>
      </c>
      <c r="C451" s="7"/>
      <c r="D451" s="7"/>
      <c r="E451" s="16"/>
      <c r="F451" s="16"/>
    </row>
    <row r="452" spans="1:6">
      <c r="A452" s="123"/>
      <c r="B452" s="22"/>
      <c r="C452" s="7"/>
      <c r="D452" s="7"/>
      <c r="E452" s="16"/>
      <c r="F452" s="16"/>
    </row>
    <row r="453" spans="1:6">
      <c r="A453" s="123">
        <v>1</v>
      </c>
      <c r="B453" s="43" t="s">
        <v>350</v>
      </c>
      <c r="C453" s="7" t="s">
        <v>30</v>
      </c>
      <c r="D453" s="7">
        <v>15</v>
      </c>
      <c r="E453" s="16"/>
      <c r="F453" s="16"/>
    </row>
    <row r="454" spans="1:6">
      <c r="A454" s="123"/>
      <c r="B454" s="43"/>
      <c r="C454" s="7"/>
      <c r="D454" s="7"/>
      <c r="E454" s="16"/>
      <c r="F454" s="16"/>
    </row>
    <row r="455" spans="1:6">
      <c r="A455" s="123"/>
      <c r="B455" s="47" t="s">
        <v>351</v>
      </c>
      <c r="C455" s="7"/>
      <c r="D455" s="7"/>
      <c r="E455" s="16"/>
      <c r="F455" s="16"/>
    </row>
    <row r="456" spans="1:6">
      <c r="A456" s="123">
        <v>2</v>
      </c>
      <c r="B456" s="43" t="s">
        <v>352</v>
      </c>
      <c r="C456" s="7" t="s">
        <v>30</v>
      </c>
      <c r="D456" s="7">
        <v>3</v>
      </c>
      <c r="E456" s="16"/>
      <c r="F456" s="16"/>
    </row>
    <row r="457" spans="1:6">
      <c r="A457" s="123"/>
      <c r="C457" s="7"/>
      <c r="D457" s="7"/>
      <c r="E457" s="16"/>
      <c r="F457" s="16"/>
    </row>
    <row r="458" spans="1:6">
      <c r="A458" s="123"/>
      <c r="B458" s="43" t="s">
        <v>353</v>
      </c>
      <c r="C458" s="7"/>
      <c r="D458" s="7"/>
      <c r="E458" s="16"/>
      <c r="F458" s="16"/>
    </row>
    <row r="459" spans="1:6" ht="37.5">
      <c r="A459" s="123">
        <v>3</v>
      </c>
      <c r="B459" s="43" t="s">
        <v>354</v>
      </c>
      <c r="C459" s="7" t="s">
        <v>30</v>
      </c>
      <c r="D459" s="7">
        <v>8</v>
      </c>
      <c r="E459" s="16"/>
      <c r="F459" s="16"/>
    </row>
    <row r="460" spans="1:6">
      <c r="A460" s="123"/>
      <c r="B460" s="43"/>
      <c r="C460" s="7"/>
      <c r="D460" s="7"/>
      <c r="E460" s="16"/>
      <c r="F460" s="16"/>
    </row>
    <row r="461" spans="1:6">
      <c r="A461" s="123"/>
      <c r="C461" s="7"/>
      <c r="D461" s="7"/>
      <c r="E461" s="16"/>
      <c r="F461" s="16"/>
    </row>
    <row r="462" spans="1:6" ht="13">
      <c r="A462" s="123"/>
      <c r="B462" s="50" t="s">
        <v>355</v>
      </c>
      <c r="C462" s="7"/>
      <c r="D462" s="7"/>
      <c r="E462" s="16"/>
      <c r="F462" s="16"/>
    </row>
    <row r="463" spans="1:6" ht="13">
      <c r="A463" s="123"/>
      <c r="B463" s="50" t="s">
        <v>356</v>
      </c>
      <c r="C463" s="7"/>
      <c r="D463" s="7"/>
      <c r="E463" s="16"/>
      <c r="F463" s="16"/>
    </row>
    <row r="464" spans="1:6">
      <c r="A464" s="123"/>
      <c r="B464" s="43"/>
      <c r="C464" s="7"/>
      <c r="D464" s="7"/>
      <c r="E464" s="16"/>
      <c r="F464" s="16"/>
    </row>
    <row r="465" spans="1:6" ht="13">
      <c r="A465" s="123"/>
      <c r="B465" s="45" t="s">
        <v>357</v>
      </c>
      <c r="C465" s="7"/>
      <c r="D465" s="7"/>
      <c r="E465" s="16"/>
      <c r="F465" s="16"/>
    </row>
    <row r="466" spans="1:6" ht="13">
      <c r="A466" s="123"/>
      <c r="B466" s="45" t="s">
        <v>358</v>
      </c>
      <c r="C466" s="7"/>
      <c r="D466" s="7"/>
      <c r="E466" s="16"/>
      <c r="F466" s="16"/>
    </row>
    <row r="467" spans="1:6" ht="13">
      <c r="A467" s="123"/>
      <c r="B467" s="45"/>
      <c r="C467" s="7"/>
      <c r="D467" s="7"/>
      <c r="E467" s="16"/>
      <c r="F467" s="16"/>
    </row>
    <row r="468" spans="1:6">
      <c r="A468" s="123"/>
      <c r="B468" s="47" t="s">
        <v>360</v>
      </c>
      <c r="C468" s="7"/>
      <c r="D468" s="7"/>
      <c r="E468" s="16"/>
      <c r="F468" s="16"/>
    </row>
    <row r="469" spans="1:6">
      <c r="A469" s="123">
        <v>1</v>
      </c>
      <c r="B469" s="1" t="s">
        <v>359</v>
      </c>
      <c r="C469" s="7" t="s">
        <v>481</v>
      </c>
      <c r="D469" s="7">
        <v>116</v>
      </c>
      <c r="E469" s="16"/>
      <c r="F469" s="16"/>
    </row>
    <row r="470" spans="1:6">
      <c r="A470" s="123"/>
      <c r="C470" s="7"/>
      <c r="D470" s="7"/>
      <c r="E470" s="16"/>
      <c r="F470" s="16"/>
    </row>
    <row r="471" spans="1:6">
      <c r="A471" s="123"/>
      <c r="B471" s="22" t="s">
        <v>361</v>
      </c>
      <c r="C471" s="7"/>
      <c r="D471" s="7"/>
      <c r="E471" s="16"/>
      <c r="F471" s="16"/>
    </row>
    <row r="472" spans="1:6" ht="26">
      <c r="A472" s="123"/>
      <c r="B472" s="45" t="s">
        <v>365</v>
      </c>
      <c r="C472" s="7"/>
      <c r="D472" s="7"/>
      <c r="E472" s="16"/>
      <c r="F472" s="16"/>
    </row>
    <row r="473" spans="1:6">
      <c r="A473" s="123">
        <v>2</v>
      </c>
      <c r="B473" s="1" t="s">
        <v>362</v>
      </c>
      <c r="C473" s="7" t="s">
        <v>10</v>
      </c>
      <c r="D473" s="7">
        <v>28</v>
      </c>
      <c r="E473" s="16"/>
      <c r="F473" s="16"/>
    </row>
    <row r="474" spans="1:6" ht="13">
      <c r="A474" s="123"/>
      <c r="B474" s="21" t="s">
        <v>363</v>
      </c>
      <c r="C474" s="7"/>
      <c r="D474" s="7"/>
      <c r="E474" s="16"/>
      <c r="F474" s="16"/>
    </row>
    <row r="475" spans="1:6">
      <c r="A475" s="123">
        <v>3</v>
      </c>
      <c r="B475" s="1" t="s">
        <v>364</v>
      </c>
      <c r="C475" s="7" t="s">
        <v>10</v>
      </c>
      <c r="D475" s="7">
        <v>10</v>
      </c>
      <c r="E475" s="16"/>
      <c r="F475" s="16"/>
    </row>
    <row r="476" spans="1:6">
      <c r="A476" s="123"/>
      <c r="C476" s="7"/>
      <c r="D476" s="7"/>
      <c r="E476" s="16"/>
      <c r="F476" s="16"/>
    </row>
    <row r="477" spans="1:6">
      <c r="A477" s="123"/>
      <c r="B477" s="22" t="s">
        <v>366</v>
      </c>
      <c r="C477" s="7"/>
      <c r="D477" s="7"/>
      <c r="E477" s="16"/>
      <c r="F477" s="16"/>
    </row>
    <row r="478" spans="1:6" ht="26">
      <c r="A478" s="123"/>
      <c r="B478" s="45" t="s">
        <v>368</v>
      </c>
      <c r="C478" s="7"/>
      <c r="D478" s="7"/>
      <c r="E478" s="16"/>
      <c r="F478" s="16"/>
    </row>
    <row r="479" spans="1:6" ht="13">
      <c r="A479" s="123"/>
      <c r="B479" s="45"/>
      <c r="C479" s="7"/>
      <c r="D479" s="7"/>
      <c r="E479" s="16"/>
      <c r="F479" s="16"/>
    </row>
    <row r="480" spans="1:6">
      <c r="A480" s="123">
        <v>4</v>
      </c>
      <c r="B480" s="1" t="s">
        <v>367</v>
      </c>
      <c r="C480" s="7" t="s">
        <v>10</v>
      </c>
      <c r="D480" s="7">
        <v>15</v>
      </c>
      <c r="E480" s="16"/>
      <c r="F480" s="16"/>
    </row>
    <row r="481" spans="1:6">
      <c r="A481" s="123">
        <v>5</v>
      </c>
      <c r="B481" s="1" t="s">
        <v>369</v>
      </c>
      <c r="C481" s="7" t="s">
        <v>10</v>
      </c>
      <c r="D481" s="7">
        <v>2</v>
      </c>
      <c r="E481" s="16"/>
      <c r="F481" s="16"/>
    </row>
    <row r="482" spans="1:6">
      <c r="A482" s="123">
        <v>6</v>
      </c>
      <c r="B482" s="1" t="s">
        <v>370</v>
      </c>
      <c r="C482" s="7" t="s">
        <v>10</v>
      </c>
      <c r="D482" s="7">
        <v>3</v>
      </c>
      <c r="E482" s="16"/>
      <c r="F482" s="16"/>
    </row>
    <row r="483" spans="1:6">
      <c r="A483" s="123">
        <v>7</v>
      </c>
      <c r="B483" s="1" t="s">
        <v>371</v>
      </c>
      <c r="C483" s="7" t="s">
        <v>10</v>
      </c>
      <c r="D483" s="7">
        <v>10</v>
      </c>
      <c r="E483" s="16"/>
      <c r="F483" s="16"/>
    </row>
    <row r="484" spans="1:6">
      <c r="A484" s="123"/>
      <c r="C484" s="7"/>
      <c r="D484" s="7"/>
      <c r="E484" s="16"/>
      <c r="F484" s="16"/>
    </row>
    <row r="485" spans="1:6" ht="13">
      <c r="A485" s="123"/>
      <c r="B485" s="21" t="s">
        <v>484</v>
      </c>
      <c r="C485" s="7"/>
      <c r="D485" s="7"/>
      <c r="E485" s="16"/>
      <c r="F485" s="16"/>
    </row>
    <row r="486" spans="1:6">
      <c r="A486" s="123"/>
      <c r="C486" s="7"/>
      <c r="D486" s="7"/>
      <c r="E486" s="16"/>
      <c r="F486" s="16"/>
    </row>
    <row r="487" spans="1:6">
      <c r="A487" s="123"/>
      <c r="B487" s="1" t="s">
        <v>485</v>
      </c>
      <c r="C487" s="7" t="s">
        <v>32</v>
      </c>
      <c r="D487" s="7">
        <v>1</v>
      </c>
      <c r="E487" s="16">
        <v>150000</v>
      </c>
      <c r="F487" s="16">
        <f>E487*D487</f>
        <v>150000</v>
      </c>
    </row>
    <row r="488" spans="1:6">
      <c r="A488" s="123"/>
      <c r="C488" s="7"/>
      <c r="D488" s="7"/>
      <c r="E488" s="16"/>
      <c r="F488" s="16"/>
    </row>
    <row r="489" spans="1:6">
      <c r="A489" s="125"/>
      <c r="B489" s="99"/>
      <c r="C489" s="31"/>
      <c r="D489" s="54"/>
      <c r="E489" s="31"/>
      <c r="F489" s="3"/>
    </row>
    <row r="490" spans="1:6" ht="13">
      <c r="A490" s="123"/>
      <c r="B490" s="55" t="s">
        <v>392</v>
      </c>
      <c r="C490" s="53"/>
      <c r="D490" s="53"/>
      <c r="F490" s="16"/>
    </row>
    <row r="491" spans="1:6">
      <c r="A491" s="124"/>
      <c r="B491" s="34"/>
      <c r="C491" s="34"/>
      <c r="D491" s="34"/>
      <c r="E491" s="34"/>
      <c r="F491" s="49"/>
    </row>
  </sheetData>
  <pageMargins left="0.70866141732283472" right="0.70866141732283472" top="0.74803149606299213" bottom="0.74803149606299213" header="0.31496062992125984" footer="0.31496062992125984"/>
  <pageSetup scale="66" firstPageNumber="75" orientation="portrait" useFirstPageNumber="1" r:id="rId1"/>
  <headerFooter>
    <oddFooter>&amp;C &amp;P</oddFooter>
  </headerFooter>
  <rowBreaks count="6" manualBreakCount="6">
    <brk id="85" max="16383" man="1"/>
    <brk id="123" max="16383" man="1"/>
    <brk id="167" max="16383" man="1"/>
    <brk id="199" max="16383" man="1"/>
    <brk id="318" max="5" man="1"/>
    <brk id="43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F480"/>
  <sheetViews>
    <sheetView view="pageLayout" zoomScaleNormal="100" zoomScaleSheetLayoutView="100" workbookViewId="0">
      <selection activeCell="F479" sqref="F479"/>
    </sheetView>
  </sheetViews>
  <sheetFormatPr defaultColWidth="8.9140625" defaultRowHeight="12.5"/>
  <cols>
    <col min="1" max="1" width="7.9140625" style="121" customWidth="1"/>
    <col min="2" max="2" width="70.9140625" style="1" customWidth="1"/>
    <col min="3" max="3" width="10.4140625" style="1" customWidth="1"/>
    <col min="4" max="4" width="10.08203125" style="1" customWidth="1"/>
    <col min="5" max="5" width="14" style="1" customWidth="1"/>
    <col min="6" max="6" width="16.75" style="127" customWidth="1"/>
    <col min="7" max="16384" width="8.9140625" style="1"/>
  </cols>
  <sheetData>
    <row r="1" spans="1:6" ht="12" customHeight="1">
      <c r="A1" s="134" t="s">
        <v>381</v>
      </c>
    </row>
    <row r="2" spans="1:6" ht="12" customHeight="1">
      <c r="A2" s="135" t="s">
        <v>588</v>
      </c>
    </row>
    <row r="3" spans="1:6" ht="12" customHeight="1">
      <c r="A3" s="134" t="s">
        <v>382</v>
      </c>
    </row>
    <row r="4" spans="1:6" ht="12" customHeight="1"/>
    <row r="5" spans="1:6" ht="13">
      <c r="A5" s="122" t="s">
        <v>0</v>
      </c>
      <c r="B5" s="10" t="s">
        <v>1</v>
      </c>
      <c r="C5" s="11" t="s">
        <v>2</v>
      </c>
      <c r="D5" s="11" t="s">
        <v>3</v>
      </c>
      <c r="E5" s="11" t="s">
        <v>4</v>
      </c>
      <c r="F5" s="128" t="s">
        <v>5</v>
      </c>
    </row>
    <row r="6" spans="1:6" ht="13">
      <c r="B6" s="48" t="s">
        <v>571</v>
      </c>
      <c r="C6" s="15"/>
      <c r="D6" s="15"/>
      <c r="E6" s="3"/>
      <c r="F6" s="129"/>
    </row>
    <row r="7" spans="1:6" ht="13">
      <c r="A7" s="123"/>
      <c r="B7" s="48" t="s">
        <v>117</v>
      </c>
      <c r="C7" s="7"/>
      <c r="D7" s="7"/>
      <c r="E7" s="4"/>
      <c r="F7" s="130"/>
    </row>
    <row r="8" spans="1:6" ht="13">
      <c r="A8" s="123"/>
      <c r="B8" s="48" t="s">
        <v>7</v>
      </c>
      <c r="C8" s="7"/>
      <c r="D8" s="7"/>
      <c r="E8" s="4"/>
      <c r="F8" s="130"/>
    </row>
    <row r="9" spans="1:6" ht="13">
      <c r="A9" s="123"/>
      <c r="B9" s="48"/>
      <c r="C9" s="7"/>
      <c r="D9" s="7"/>
      <c r="E9" s="4"/>
      <c r="F9" s="130"/>
    </row>
    <row r="10" spans="1:6" ht="13">
      <c r="A10" s="123"/>
      <c r="B10" s="48" t="s">
        <v>118</v>
      </c>
      <c r="C10" s="7"/>
      <c r="D10" s="7"/>
      <c r="E10" s="4"/>
      <c r="F10" s="130"/>
    </row>
    <row r="11" spans="1:6" ht="13">
      <c r="A11" s="123"/>
      <c r="B11" s="48" t="s">
        <v>119</v>
      </c>
      <c r="C11" s="7"/>
      <c r="D11" s="7"/>
      <c r="E11" s="4"/>
      <c r="F11" s="130"/>
    </row>
    <row r="12" spans="1:6" ht="13">
      <c r="A12" s="123"/>
      <c r="B12" s="9"/>
      <c r="C12" s="7"/>
      <c r="D12" s="7"/>
      <c r="E12" s="4"/>
      <c r="F12" s="130"/>
    </row>
    <row r="13" spans="1:6">
      <c r="A13" s="123"/>
      <c r="B13" s="14" t="s">
        <v>70</v>
      </c>
      <c r="C13" s="4"/>
      <c r="D13" s="7"/>
      <c r="E13" s="16"/>
      <c r="F13" s="130"/>
    </row>
    <row r="14" spans="1:6">
      <c r="A14" s="123">
        <v>1</v>
      </c>
      <c r="B14" s="1" t="s">
        <v>120</v>
      </c>
      <c r="C14" s="7" t="s">
        <v>64</v>
      </c>
      <c r="D14" s="7">
        <v>15</v>
      </c>
      <c r="E14" s="16"/>
      <c r="F14" s="130"/>
    </row>
    <row r="15" spans="1:6">
      <c r="A15" s="123"/>
      <c r="C15" s="7"/>
      <c r="D15" s="7"/>
      <c r="E15" s="16"/>
      <c r="F15" s="130"/>
    </row>
    <row r="16" spans="1:6">
      <c r="A16" s="123"/>
      <c r="B16" s="1" t="s">
        <v>486</v>
      </c>
      <c r="C16" s="7" t="str">
        <f>C14</f>
        <v>m³</v>
      </c>
      <c r="D16" s="7">
        <v>2</v>
      </c>
      <c r="E16" s="16"/>
      <c r="F16" s="130"/>
    </row>
    <row r="17" spans="1:6">
      <c r="A17" s="123"/>
      <c r="C17" s="7" t="s">
        <v>487</v>
      </c>
      <c r="D17" s="7"/>
      <c r="E17" s="16"/>
      <c r="F17" s="130"/>
    </row>
    <row r="18" spans="1:6">
      <c r="A18" s="123"/>
      <c r="B18" s="14" t="s">
        <v>121</v>
      </c>
      <c r="C18" s="7"/>
      <c r="D18" s="7"/>
      <c r="E18" s="16"/>
      <c r="F18" s="130"/>
    </row>
    <row r="19" spans="1:6">
      <c r="A19" s="123">
        <v>2</v>
      </c>
      <c r="B19" s="6" t="s">
        <v>122</v>
      </c>
      <c r="C19" s="7" t="s">
        <v>64</v>
      </c>
      <c r="D19" s="7">
        <v>2</v>
      </c>
      <c r="E19" s="16"/>
      <c r="F19" s="130"/>
    </row>
    <row r="20" spans="1:6">
      <c r="A20" s="123">
        <v>3</v>
      </c>
      <c r="B20" s="6" t="s">
        <v>123</v>
      </c>
      <c r="C20" s="7" t="s">
        <v>64</v>
      </c>
      <c r="D20" s="7">
        <v>1</v>
      </c>
      <c r="E20" s="16"/>
      <c r="F20" s="130"/>
    </row>
    <row r="21" spans="1:6">
      <c r="A21" s="123"/>
      <c r="C21" s="7"/>
      <c r="D21" s="7"/>
      <c r="E21" s="16"/>
      <c r="F21" s="130"/>
    </row>
    <row r="22" spans="1:6">
      <c r="A22" s="123"/>
      <c r="B22" s="14" t="s">
        <v>75</v>
      </c>
      <c r="C22" s="7"/>
      <c r="D22" s="7"/>
      <c r="E22" s="4"/>
      <c r="F22" s="130"/>
    </row>
    <row r="23" spans="1:6">
      <c r="A23" s="123">
        <v>4</v>
      </c>
      <c r="B23" s="43" t="s">
        <v>124</v>
      </c>
      <c r="C23" s="7" t="s">
        <v>64</v>
      </c>
      <c r="D23" s="7">
        <v>5</v>
      </c>
      <c r="E23" s="16"/>
      <c r="F23" s="130"/>
    </row>
    <row r="24" spans="1:6">
      <c r="A24" s="123"/>
      <c r="C24" s="7"/>
      <c r="D24" s="7"/>
      <c r="E24" s="16"/>
      <c r="F24" s="130"/>
    </row>
    <row r="25" spans="1:6">
      <c r="A25" s="123"/>
      <c r="B25" s="14" t="s">
        <v>62</v>
      </c>
      <c r="C25" s="7"/>
      <c r="D25" s="7"/>
      <c r="E25" s="4"/>
      <c r="F25" s="130"/>
    </row>
    <row r="26" spans="1:6">
      <c r="A26" s="123">
        <v>5</v>
      </c>
      <c r="B26" s="4" t="s">
        <v>125</v>
      </c>
      <c r="C26" s="7" t="s">
        <v>10</v>
      </c>
      <c r="D26" s="7">
        <f>43+11</f>
        <v>54</v>
      </c>
      <c r="E26" s="16"/>
      <c r="F26" s="130"/>
    </row>
    <row r="27" spans="1:6">
      <c r="A27" s="123"/>
      <c r="C27" s="7"/>
      <c r="D27" s="7"/>
      <c r="E27" s="4"/>
      <c r="F27" s="130"/>
    </row>
    <row r="28" spans="1:6">
      <c r="A28" s="123"/>
      <c r="B28" s="14" t="s">
        <v>126</v>
      </c>
      <c r="C28" s="7"/>
      <c r="D28" s="7"/>
      <c r="E28" s="16"/>
      <c r="F28" s="130"/>
    </row>
    <row r="29" spans="1:6">
      <c r="A29" s="123">
        <v>6</v>
      </c>
      <c r="B29" s="1" t="s">
        <v>126</v>
      </c>
      <c r="C29" s="7" t="s">
        <v>32</v>
      </c>
      <c r="D29" s="7">
        <v>1</v>
      </c>
      <c r="E29" s="16"/>
      <c r="F29" s="130"/>
    </row>
    <row r="30" spans="1:6">
      <c r="A30" s="123"/>
      <c r="C30" s="7"/>
      <c r="D30" s="7"/>
      <c r="E30" s="4"/>
      <c r="F30" s="130"/>
    </row>
    <row r="31" spans="1:6" ht="25">
      <c r="A31" s="123"/>
      <c r="B31" s="14" t="s">
        <v>128</v>
      </c>
      <c r="C31" s="7"/>
      <c r="D31" s="7"/>
      <c r="E31" s="16"/>
      <c r="F31" s="130"/>
    </row>
    <row r="32" spans="1:6">
      <c r="A32" s="123">
        <v>7</v>
      </c>
      <c r="B32" s="6" t="s">
        <v>127</v>
      </c>
      <c r="C32" s="7" t="s">
        <v>64</v>
      </c>
      <c r="D32" s="7">
        <v>7</v>
      </c>
      <c r="E32" s="16"/>
      <c r="F32" s="130"/>
    </row>
    <row r="33" spans="1:6">
      <c r="A33" s="123"/>
      <c r="B33" s="43"/>
      <c r="C33" s="7"/>
      <c r="D33" s="7"/>
      <c r="E33" s="16"/>
      <c r="F33" s="130"/>
    </row>
    <row r="34" spans="1:6">
      <c r="A34" s="123">
        <v>8</v>
      </c>
      <c r="B34" s="1" t="s">
        <v>129</v>
      </c>
      <c r="C34" s="7" t="s">
        <v>64</v>
      </c>
      <c r="D34" s="7">
        <v>5</v>
      </c>
      <c r="E34" s="16"/>
      <c r="F34" s="130"/>
    </row>
    <row r="35" spans="1:6">
      <c r="A35" s="123"/>
      <c r="C35" s="7"/>
      <c r="D35" s="7"/>
      <c r="E35" s="16"/>
      <c r="F35" s="130"/>
    </row>
    <row r="36" spans="1:6">
      <c r="A36" s="123"/>
      <c r="B36" s="14" t="s">
        <v>457</v>
      </c>
      <c r="C36" s="7"/>
      <c r="D36" s="7"/>
      <c r="E36" s="16"/>
      <c r="F36" s="130"/>
    </row>
    <row r="37" spans="1:6">
      <c r="A37" s="123"/>
      <c r="B37" s="14"/>
      <c r="C37" s="7"/>
      <c r="D37" s="7"/>
      <c r="E37" s="16"/>
      <c r="F37" s="130"/>
    </row>
    <row r="38" spans="1:6">
      <c r="A38" s="123">
        <v>9</v>
      </c>
      <c r="B38" s="6" t="s">
        <v>127</v>
      </c>
      <c r="C38" s="7" t="s">
        <v>64</v>
      </c>
      <c r="D38" s="7">
        <v>5</v>
      </c>
      <c r="E38" s="16"/>
      <c r="F38" s="130"/>
    </row>
    <row r="39" spans="1:6">
      <c r="A39" s="123"/>
      <c r="C39" s="7"/>
      <c r="D39" s="7"/>
      <c r="E39" s="4"/>
      <c r="F39" s="130"/>
    </row>
    <row r="40" spans="1:6">
      <c r="A40" s="123"/>
      <c r="B40" s="14" t="s">
        <v>15</v>
      </c>
      <c r="C40" s="7"/>
      <c r="D40" s="7"/>
      <c r="E40" s="16"/>
      <c r="F40" s="130"/>
    </row>
    <row r="41" spans="1:6" ht="51.65" customHeight="1">
      <c r="A41" s="123">
        <v>10</v>
      </c>
      <c r="B41" s="43" t="s">
        <v>130</v>
      </c>
      <c r="C41" s="7" t="s">
        <v>10</v>
      </c>
      <c r="D41" s="7">
        <v>43</v>
      </c>
      <c r="E41" s="16"/>
      <c r="F41" s="130"/>
    </row>
    <row r="42" spans="1:6" ht="21" customHeight="1">
      <c r="A42" s="123"/>
      <c r="B42" s="43"/>
      <c r="C42" s="7"/>
      <c r="D42" s="7"/>
      <c r="E42" s="16"/>
      <c r="F42" s="130"/>
    </row>
    <row r="43" spans="1:6">
      <c r="A43" s="123">
        <v>11</v>
      </c>
      <c r="B43" s="43" t="s">
        <v>131</v>
      </c>
      <c r="C43" s="7" t="s">
        <v>10</v>
      </c>
      <c r="D43" s="7"/>
      <c r="E43" s="16"/>
      <c r="F43" s="130"/>
    </row>
    <row r="44" spans="1:6">
      <c r="A44" s="123"/>
      <c r="B44" s="43"/>
      <c r="C44" s="7"/>
      <c r="D44" s="7"/>
      <c r="E44" s="16"/>
      <c r="F44" s="130"/>
    </row>
    <row r="45" spans="1:6">
      <c r="A45" s="123"/>
      <c r="B45" s="14" t="s">
        <v>18</v>
      </c>
      <c r="C45" s="7"/>
      <c r="D45" s="7"/>
      <c r="E45" s="16"/>
      <c r="F45" s="130"/>
    </row>
    <row r="46" spans="1:6">
      <c r="A46" s="123">
        <v>12</v>
      </c>
      <c r="B46" s="43" t="s">
        <v>132</v>
      </c>
      <c r="C46" s="7" t="s">
        <v>30</v>
      </c>
      <c r="D46" s="7">
        <v>2</v>
      </c>
      <c r="E46" s="16"/>
      <c r="F46" s="130"/>
    </row>
    <row r="47" spans="1:6">
      <c r="A47" s="123"/>
      <c r="C47" s="7"/>
      <c r="D47" s="7"/>
      <c r="E47" s="16"/>
      <c r="F47" s="130"/>
    </row>
    <row r="48" spans="1:6" ht="13">
      <c r="A48" s="123"/>
      <c r="B48" s="48" t="s">
        <v>133</v>
      </c>
      <c r="C48" s="7"/>
      <c r="D48" s="7"/>
      <c r="E48" s="16"/>
      <c r="F48" s="130"/>
    </row>
    <row r="49" spans="1:6">
      <c r="A49" s="123"/>
      <c r="B49" s="43" t="s">
        <v>16</v>
      </c>
      <c r="C49" s="7"/>
      <c r="D49" s="7"/>
      <c r="E49" s="16"/>
      <c r="F49" s="130"/>
    </row>
    <row r="50" spans="1:6" ht="25">
      <c r="A50" s="123">
        <v>13</v>
      </c>
      <c r="B50" s="43" t="s">
        <v>136</v>
      </c>
      <c r="C50" s="7" t="s">
        <v>10</v>
      </c>
      <c r="D50" s="7">
        <v>43</v>
      </c>
      <c r="E50" s="16"/>
      <c r="F50" s="130"/>
    </row>
    <row r="51" spans="1:6">
      <c r="A51" s="123"/>
      <c r="B51" s="43"/>
      <c r="C51" s="7"/>
      <c r="D51" s="7"/>
      <c r="E51" s="16"/>
      <c r="F51" s="130"/>
    </row>
    <row r="52" spans="1:6">
      <c r="A52" s="123">
        <v>14</v>
      </c>
      <c r="B52" s="1" t="s">
        <v>134</v>
      </c>
      <c r="C52" s="7" t="s">
        <v>10</v>
      </c>
      <c r="D52" s="7"/>
      <c r="E52" s="16"/>
      <c r="F52" s="130"/>
    </row>
    <row r="53" spans="1:6">
      <c r="A53" s="123"/>
      <c r="C53" s="7"/>
      <c r="D53" s="7"/>
      <c r="E53" s="16"/>
      <c r="F53" s="130"/>
    </row>
    <row r="54" spans="1:6">
      <c r="A54" s="123">
        <v>15</v>
      </c>
      <c r="B54" s="43" t="s">
        <v>135</v>
      </c>
      <c r="C54" s="7" t="s">
        <v>10</v>
      </c>
      <c r="D54" s="7">
        <f>16+D26</f>
        <v>70</v>
      </c>
      <c r="E54" s="16"/>
      <c r="F54" s="130"/>
    </row>
    <row r="55" spans="1:6">
      <c r="A55" s="123"/>
      <c r="C55" s="7"/>
      <c r="D55" s="7"/>
      <c r="E55" s="16"/>
      <c r="F55" s="130"/>
    </row>
    <row r="56" spans="1:6" ht="25">
      <c r="A56" s="123"/>
      <c r="B56" s="47" t="s">
        <v>140</v>
      </c>
      <c r="C56" s="7"/>
      <c r="D56" s="7"/>
      <c r="E56" s="16"/>
      <c r="F56" s="130"/>
    </row>
    <row r="57" spans="1:6" ht="13">
      <c r="A57" s="123"/>
      <c r="B57" s="48" t="s">
        <v>137</v>
      </c>
      <c r="C57" s="7"/>
      <c r="D57" s="7"/>
      <c r="E57" s="4"/>
      <c r="F57" s="130"/>
    </row>
    <row r="58" spans="1:6">
      <c r="A58" s="123"/>
      <c r="B58" s="47" t="s">
        <v>138</v>
      </c>
      <c r="C58" s="7"/>
      <c r="D58" s="7"/>
      <c r="E58" s="16"/>
      <c r="F58" s="130"/>
    </row>
    <row r="59" spans="1:6">
      <c r="A59" s="123">
        <v>16</v>
      </c>
      <c r="B59" s="1" t="s">
        <v>139</v>
      </c>
      <c r="C59" s="7" t="s">
        <v>64</v>
      </c>
      <c r="D59" s="7">
        <f>5</f>
        <v>5</v>
      </c>
      <c r="E59" s="16"/>
      <c r="F59" s="130"/>
    </row>
    <row r="60" spans="1:6" ht="13">
      <c r="A60" s="123"/>
      <c r="B60" s="9"/>
      <c r="C60" s="7"/>
      <c r="D60" s="7"/>
      <c r="E60" s="4"/>
      <c r="F60" s="130"/>
    </row>
    <row r="61" spans="1:6" ht="13">
      <c r="A61" s="123"/>
      <c r="B61" s="48" t="s">
        <v>141</v>
      </c>
      <c r="C61" s="7"/>
      <c r="D61" s="7"/>
      <c r="E61" s="16"/>
      <c r="F61" s="130"/>
    </row>
    <row r="62" spans="1:6">
      <c r="A62" s="123"/>
      <c r="B62" s="22" t="s">
        <v>142</v>
      </c>
      <c r="C62" s="7"/>
      <c r="D62" s="7"/>
      <c r="E62" s="16"/>
      <c r="F62" s="130"/>
    </row>
    <row r="63" spans="1:6">
      <c r="A63" s="123">
        <v>17</v>
      </c>
      <c r="B63" s="4" t="s">
        <v>143</v>
      </c>
      <c r="C63" s="7" t="s">
        <v>60</v>
      </c>
      <c r="D63" s="7">
        <v>1</v>
      </c>
      <c r="E63" s="16"/>
      <c r="F63" s="130"/>
    </row>
    <row r="64" spans="1:6">
      <c r="A64" s="123"/>
      <c r="B64" s="6"/>
      <c r="C64" s="7"/>
      <c r="D64" s="7"/>
      <c r="E64" s="16"/>
      <c r="F64" s="130"/>
    </row>
    <row r="65" spans="1:6">
      <c r="A65" s="123"/>
      <c r="B65" s="14" t="s">
        <v>144</v>
      </c>
      <c r="C65" s="7"/>
      <c r="D65" s="7"/>
      <c r="E65" s="16"/>
      <c r="F65" s="130"/>
    </row>
    <row r="66" spans="1:6">
      <c r="A66" s="123">
        <v>18</v>
      </c>
      <c r="B66" s="6" t="s">
        <v>145</v>
      </c>
      <c r="C66" s="7" t="s">
        <v>60</v>
      </c>
      <c r="D66" s="7"/>
      <c r="E66" s="16"/>
      <c r="F66" s="131"/>
    </row>
    <row r="67" spans="1:6">
      <c r="A67" s="123"/>
      <c r="B67" s="6"/>
      <c r="C67" s="7"/>
      <c r="D67" s="7"/>
      <c r="E67" s="16"/>
      <c r="F67" s="130"/>
    </row>
    <row r="68" spans="1:6" ht="13">
      <c r="A68" s="123"/>
      <c r="B68" s="48" t="s">
        <v>146</v>
      </c>
      <c r="C68" s="7"/>
      <c r="D68" s="7"/>
      <c r="E68" s="16"/>
      <c r="F68" s="130"/>
    </row>
    <row r="69" spans="1:6" ht="50">
      <c r="A69" s="123">
        <v>10</v>
      </c>
      <c r="B69" s="6" t="s">
        <v>147</v>
      </c>
      <c r="C69" s="7" t="s">
        <v>155</v>
      </c>
      <c r="D69" s="7">
        <v>1</v>
      </c>
      <c r="E69" s="16"/>
      <c r="F69" s="130"/>
    </row>
    <row r="70" spans="1:6">
      <c r="A70" s="123"/>
      <c r="B70" s="6"/>
      <c r="C70" s="7"/>
      <c r="D70" s="7"/>
      <c r="E70" s="16"/>
      <c r="F70" s="130"/>
    </row>
    <row r="71" spans="1:6" ht="25">
      <c r="A71" s="123"/>
      <c r="B71" s="47" t="s">
        <v>140</v>
      </c>
      <c r="C71" s="7"/>
      <c r="D71" s="7"/>
      <c r="E71" s="16"/>
      <c r="F71" s="130"/>
    </row>
    <row r="72" spans="1:6" ht="13">
      <c r="A72" s="123"/>
      <c r="B72" s="48" t="s">
        <v>149</v>
      </c>
      <c r="C72" s="7"/>
      <c r="D72" s="7"/>
      <c r="E72" s="16"/>
      <c r="F72" s="130"/>
    </row>
    <row r="73" spans="1:6">
      <c r="A73" s="123"/>
      <c r="B73" s="14" t="s">
        <v>150</v>
      </c>
      <c r="C73" s="7"/>
      <c r="D73" s="7"/>
      <c r="E73" s="16"/>
      <c r="F73" s="130"/>
    </row>
    <row r="74" spans="1:6">
      <c r="A74" s="123">
        <v>20</v>
      </c>
      <c r="B74" s="6" t="s">
        <v>151</v>
      </c>
      <c r="C74" s="7" t="s">
        <v>10</v>
      </c>
      <c r="D74" s="7">
        <v>16</v>
      </c>
      <c r="E74" s="16"/>
      <c r="F74" s="130"/>
    </row>
    <row r="75" spans="1:6">
      <c r="A75" s="123"/>
      <c r="B75" s="6"/>
      <c r="C75" s="7"/>
      <c r="D75" s="7"/>
      <c r="E75" s="16"/>
      <c r="F75" s="130"/>
    </row>
    <row r="76" spans="1:6">
      <c r="A76" s="123"/>
      <c r="B76" s="6" t="s">
        <v>488</v>
      </c>
      <c r="C76" s="7" t="str">
        <f>C59</f>
        <v>m³</v>
      </c>
      <c r="D76" s="7">
        <v>1</v>
      </c>
      <c r="E76" s="16"/>
      <c r="F76" s="130"/>
    </row>
    <row r="77" spans="1:6">
      <c r="A77" s="123"/>
      <c r="B77" s="6"/>
      <c r="C77" s="7"/>
      <c r="D77" s="7"/>
      <c r="E77" s="16"/>
      <c r="F77" s="130"/>
    </row>
    <row r="78" spans="1:6" ht="13">
      <c r="A78" s="123"/>
      <c r="B78" s="48" t="s">
        <v>152</v>
      </c>
      <c r="C78" s="7"/>
      <c r="D78" s="7"/>
      <c r="E78" s="16"/>
      <c r="F78" s="130"/>
    </row>
    <row r="79" spans="1:6">
      <c r="A79" s="123"/>
      <c r="B79" s="14" t="s">
        <v>153</v>
      </c>
      <c r="C79" s="7"/>
      <c r="D79" s="7"/>
      <c r="E79" s="16"/>
      <c r="F79" s="130"/>
    </row>
    <row r="80" spans="1:6">
      <c r="A80" s="123">
        <v>21</v>
      </c>
      <c r="B80" s="6" t="s">
        <v>154</v>
      </c>
      <c r="C80" s="7" t="s">
        <v>31</v>
      </c>
      <c r="D80" s="7">
        <v>85</v>
      </c>
      <c r="E80" s="16"/>
      <c r="F80" s="130"/>
    </row>
    <row r="81" spans="1:6">
      <c r="A81" s="123"/>
      <c r="B81" s="6"/>
      <c r="C81" s="7"/>
      <c r="D81" s="7"/>
      <c r="E81" s="16"/>
      <c r="F81" s="130"/>
    </row>
    <row r="82" spans="1:6">
      <c r="A82" s="123"/>
      <c r="B82" s="6" t="s">
        <v>156</v>
      </c>
      <c r="C82" s="7"/>
      <c r="D82" s="7"/>
      <c r="E82" s="16"/>
      <c r="F82" s="130"/>
    </row>
    <row r="83" spans="1:6">
      <c r="A83" s="123"/>
      <c r="B83" s="6" t="s">
        <v>160</v>
      </c>
      <c r="C83" s="7"/>
      <c r="D83" s="7"/>
      <c r="E83" s="16"/>
      <c r="F83" s="130"/>
    </row>
    <row r="84" spans="1:6" ht="25">
      <c r="A84" s="123"/>
      <c r="B84" s="6" t="s">
        <v>161</v>
      </c>
      <c r="C84" s="7"/>
      <c r="D84" s="7"/>
      <c r="E84" s="16"/>
      <c r="F84" s="130"/>
    </row>
    <row r="85" spans="1:6">
      <c r="A85" s="123"/>
      <c r="B85" s="6" t="s">
        <v>157</v>
      </c>
      <c r="C85" s="7"/>
      <c r="D85" s="7"/>
      <c r="E85" s="16"/>
      <c r="F85" s="130"/>
    </row>
    <row r="86" spans="1:6" ht="25">
      <c r="A86" s="123"/>
      <c r="B86" s="14" t="s">
        <v>159</v>
      </c>
      <c r="C86" s="7"/>
      <c r="D86" s="7"/>
      <c r="E86" s="16"/>
      <c r="F86" s="130"/>
    </row>
    <row r="87" spans="1:6">
      <c r="A87" s="123">
        <v>22</v>
      </c>
      <c r="B87" s="6" t="s">
        <v>158</v>
      </c>
      <c r="C87" s="7" t="s">
        <v>10</v>
      </c>
      <c r="D87" s="7">
        <v>5</v>
      </c>
      <c r="E87" s="16"/>
      <c r="F87" s="130"/>
    </row>
    <row r="88" spans="1:6">
      <c r="A88" s="123"/>
      <c r="B88" s="43"/>
      <c r="C88" s="7"/>
      <c r="D88" s="7"/>
      <c r="E88" s="16"/>
      <c r="F88" s="130"/>
    </row>
    <row r="89" spans="1:6">
      <c r="A89" s="124"/>
      <c r="B89" s="117"/>
      <c r="C89" s="118"/>
      <c r="D89" s="118"/>
      <c r="E89" s="119"/>
      <c r="F89" s="132"/>
    </row>
    <row r="90" spans="1:6">
      <c r="A90" s="123"/>
      <c r="C90" s="7"/>
      <c r="D90" s="7"/>
      <c r="E90" s="16"/>
      <c r="F90" s="130"/>
    </row>
    <row r="91" spans="1:6" ht="13">
      <c r="A91" s="123"/>
      <c r="B91" s="48" t="s">
        <v>162</v>
      </c>
      <c r="C91" s="7"/>
      <c r="D91" s="7"/>
      <c r="E91" s="16"/>
      <c r="F91" s="130"/>
    </row>
    <row r="92" spans="1:6" ht="13">
      <c r="A92" s="123"/>
      <c r="B92" s="48" t="s">
        <v>163</v>
      </c>
      <c r="C92" s="7"/>
      <c r="D92" s="7"/>
      <c r="E92" s="16"/>
      <c r="F92" s="130"/>
    </row>
    <row r="93" spans="1:6">
      <c r="A93" s="123"/>
      <c r="B93" s="6"/>
      <c r="C93" s="7"/>
      <c r="D93" s="7"/>
      <c r="E93" s="16"/>
      <c r="F93" s="130"/>
    </row>
    <row r="94" spans="1:6" ht="13">
      <c r="A94" s="123"/>
      <c r="B94" s="48" t="s">
        <v>166</v>
      </c>
      <c r="C94" s="7"/>
      <c r="D94" s="7"/>
      <c r="E94" s="16"/>
      <c r="F94" s="130"/>
    </row>
    <row r="95" spans="1:6">
      <c r="A95" s="123"/>
      <c r="B95" s="14" t="s">
        <v>459</v>
      </c>
      <c r="C95" s="7"/>
      <c r="D95" s="7"/>
      <c r="E95" s="16"/>
      <c r="F95" s="130"/>
    </row>
    <row r="96" spans="1:6">
      <c r="A96" s="123">
        <v>1</v>
      </c>
      <c r="B96" s="6" t="s">
        <v>167</v>
      </c>
      <c r="C96" s="7" t="s">
        <v>64</v>
      </c>
      <c r="D96" s="7">
        <v>4</v>
      </c>
      <c r="E96" s="16"/>
      <c r="F96" s="130"/>
    </row>
    <row r="97" spans="1:6">
      <c r="A97" s="123"/>
      <c r="B97" s="6"/>
      <c r="C97" s="7"/>
      <c r="D97" s="7"/>
      <c r="E97" s="16"/>
      <c r="F97" s="130"/>
    </row>
    <row r="98" spans="1:6" ht="37.5">
      <c r="A98" s="123">
        <v>2</v>
      </c>
      <c r="B98" s="6" t="s">
        <v>171</v>
      </c>
      <c r="C98" s="7" t="s">
        <v>155</v>
      </c>
      <c r="D98" s="7">
        <v>1</v>
      </c>
      <c r="E98" s="16"/>
      <c r="F98" s="130"/>
    </row>
    <row r="99" spans="1:6">
      <c r="A99" s="123"/>
      <c r="B99" s="6"/>
      <c r="C99" s="7"/>
      <c r="D99" s="7"/>
      <c r="E99" s="16"/>
      <c r="F99" s="130"/>
    </row>
    <row r="100" spans="1:6" ht="13">
      <c r="A100" s="123"/>
      <c r="B100" s="48" t="s">
        <v>168</v>
      </c>
      <c r="C100" s="7"/>
      <c r="D100" s="7"/>
      <c r="E100" s="16"/>
      <c r="F100" s="130"/>
    </row>
    <row r="101" spans="1:6">
      <c r="A101" s="123"/>
      <c r="B101" s="14" t="s">
        <v>169</v>
      </c>
      <c r="C101" s="7"/>
      <c r="D101" s="7"/>
      <c r="E101" s="16"/>
      <c r="F101" s="130"/>
    </row>
    <row r="102" spans="1:6">
      <c r="A102" s="123">
        <v>3</v>
      </c>
      <c r="B102" s="6" t="s">
        <v>170</v>
      </c>
      <c r="C102" s="7" t="s">
        <v>10</v>
      </c>
      <c r="D102" s="7">
        <v>43</v>
      </c>
      <c r="E102" s="16"/>
      <c r="F102" s="130"/>
    </row>
    <row r="103" spans="1:6">
      <c r="A103" s="123"/>
      <c r="B103" s="14" t="s">
        <v>172</v>
      </c>
      <c r="C103" s="7"/>
      <c r="D103" s="7"/>
      <c r="E103" s="16"/>
      <c r="F103" s="130"/>
    </row>
    <row r="104" spans="1:6">
      <c r="A104" s="123">
        <v>4</v>
      </c>
      <c r="B104" s="6" t="s">
        <v>173</v>
      </c>
      <c r="C104" s="7" t="s">
        <v>10</v>
      </c>
      <c r="D104" s="7"/>
      <c r="E104" s="16"/>
      <c r="F104" s="130"/>
    </row>
    <row r="105" spans="1:6">
      <c r="A105" s="123"/>
      <c r="B105" s="6"/>
      <c r="C105" s="7"/>
      <c r="D105" s="7"/>
      <c r="E105" s="16"/>
      <c r="F105" s="130"/>
    </row>
    <row r="106" spans="1:6" ht="25">
      <c r="A106" s="123"/>
      <c r="B106" s="47" t="s">
        <v>140</v>
      </c>
      <c r="C106" s="7"/>
      <c r="D106" s="7"/>
      <c r="E106" s="16"/>
      <c r="F106" s="130"/>
    </row>
    <row r="107" spans="1:6" ht="13">
      <c r="A107" s="123"/>
      <c r="B107" s="48" t="s">
        <v>174</v>
      </c>
      <c r="C107" s="7"/>
      <c r="D107" s="7"/>
      <c r="E107" s="16"/>
      <c r="F107" s="130"/>
    </row>
    <row r="108" spans="1:6" ht="13">
      <c r="A108" s="123"/>
      <c r="B108" s="48"/>
      <c r="C108" s="7"/>
      <c r="D108" s="7"/>
      <c r="E108" s="16"/>
      <c r="F108" s="130"/>
    </row>
    <row r="109" spans="1:6">
      <c r="A109" s="123"/>
      <c r="B109" s="14" t="s">
        <v>175</v>
      </c>
      <c r="C109" s="7"/>
      <c r="D109" s="7"/>
      <c r="E109" s="16"/>
      <c r="F109" s="130"/>
    </row>
    <row r="110" spans="1:6">
      <c r="A110" s="123">
        <v>5</v>
      </c>
      <c r="B110" s="6" t="s">
        <v>176</v>
      </c>
      <c r="C110" s="7" t="s">
        <v>31</v>
      </c>
      <c r="D110" s="7">
        <v>10</v>
      </c>
      <c r="E110" s="16"/>
      <c r="F110" s="130"/>
    </row>
    <row r="111" spans="1:6">
      <c r="A111" s="123"/>
      <c r="B111" s="6"/>
      <c r="C111" s="7"/>
      <c r="D111" s="7"/>
      <c r="E111" s="16"/>
      <c r="F111" s="130"/>
    </row>
    <row r="112" spans="1:6" ht="13">
      <c r="A112" s="123"/>
      <c r="B112" s="48" t="s">
        <v>177</v>
      </c>
      <c r="C112" s="7"/>
      <c r="D112" s="7"/>
      <c r="E112" s="16"/>
      <c r="F112" s="130"/>
    </row>
    <row r="113" spans="1:6">
      <c r="A113" s="123"/>
      <c r="B113" s="47" t="s">
        <v>178</v>
      </c>
      <c r="C113" s="7"/>
      <c r="D113" s="7"/>
      <c r="E113" s="16"/>
      <c r="F113" s="130"/>
    </row>
    <row r="114" spans="1:6">
      <c r="A114" s="123">
        <v>6</v>
      </c>
      <c r="B114" s="6" t="s">
        <v>179</v>
      </c>
      <c r="C114" s="7" t="s">
        <v>31</v>
      </c>
      <c r="D114" s="7">
        <v>5</v>
      </c>
      <c r="E114" s="16"/>
      <c r="F114" s="130"/>
    </row>
    <row r="115" spans="1:6">
      <c r="A115" s="123"/>
      <c r="B115" s="14" t="s">
        <v>180</v>
      </c>
      <c r="C115" s="7"/>
      <c r="D115" s="7"/>
      <c r="E115" s="16"/>
      <c r="F115" s="130"/>
    </row>
    <row r="116" spans="1:6">
      <c r="A116" s="123">
        <v>7</v>
      </c>
      <c r="B116" s="6" t="s">
        <v>181</v>
      </c>
      <c r="C116" s="7" t="s">
        <v>31</v>
      </c>
      <c r="D116" s="7">
        <v>10</v>
      </c>
      <c r="E116" s="16"/>
      <c r="F116" s="130"/>
    </row>
    <row r="117" spans="1:6">
      <c r="A117" s="123"/>
      <c r="B117" s="6"/>
      <c r="C117" s="7"/>
      <c r="D117" s="7"/>
      <c r="E117" s="16"/>
      <c r="F117" s="130"/>
    </row>
    <row r="118" spans="1:6" ht="13">
      <c r="A118" s="123"/>
      <c r="B118" s="48" t="s">
        <v>182</v>
      </c>
      <c r="C118" s="7"/>
      <c r="D118" s="7"/>
      <c r="E118" s="16"/>
      <c r="F118" s="130"/>
    </row>
    <row r="119" spans="1:6" ht="25">
      <c r="A119" s="123">
        <v>8</v>
      </c>
      <c r="B119" s="6" t="s">
        <v>460</v>
      </c>
      <c r="C119" s="7" t="s">
        <v>10</v>
      </c>
      <c r="D119" s="7">
        <v>43</v>
      </c>
      <c r="E119" s="16"/>
      <c r="F119" s="130"/>
    </row>
    <row r="120" spans="1:6">
      <c r="A120" s="123"/>
      <c r="B120" s="6"/>
      <c r="C120" s="7"/>
      <c r="D120" s="7"/>
      <c r="E120" s="16"/>
      <c r="F120" s="130"/>
    </row>
    <row r="121" spans="1:6">
      <c r="A121" s="124"/>
      <c r="B121" s="120"/>
      <c r="C121" s="118"/>
      <c r="D121" s="118"/>
      <c r="E121" s="119"/>
      <c r="F121" s="132"/>
    </row>
    <row r="122" spans="1:6">
      <c r="A122" s="123"/>
      <c r="B122" s="6"/>
      <c r="C122" s="7"/>
      <c r="D122" s="7"/>
      <c r="E122" s="16"/>
      <c r="F122" s="130"/>
    </row>
    <row r="123" spans="1:6" ht="13">
      <c r="A123" s="123"/>
      <c r="B123" s="48" t="s">
        <v>183</v>
      </c>
      <c r="C123" s="7"/>
      <c r="D123" s="7"/>
      <c r="E123" s="16"/>
      <c r="F123" s="130"/>
    </row>
    <row r="124" spans="1:6" ht="13">
      <c r="A124" s="123"/>
      <c r="B124" s="48" t="s">
        <v>184</v>
      </c>
      <c r="C124" s="7"/>
      <c r="D124" s="7"/>
      <c r="E124" s="16"/>
      <c r="F124" s="130"/>
    </row>
    <row r="125" spans="1:6" ht="13">
      <c r="A125" s="123"/>
      <c r="B125" s="48" t="s">
        <v>185</v>
      </c>
      <c r="C125" s="7"/>
      <c r="D125" s="7"/>
      <c r="E125" s="16"/>
      <c r="F125" s="130"/>
    </row>
    <row r="126" spans="1:6" ht="13">
      <c r="A126" s="123"/>
      <c r="B126" s="48"/>
      <c r="C126" s="7"/>
      <c r="D126" s="7"/>
      <c r="E126" s="16"/>
      <c r="F126" s="130"/>
    </row>
    <row r="127" spans="1:6" ht="13">
      <c r="A127" s="123"/>
      <c r="B127" s="48" t="s">
        <v>152</v>
      </c>
      <c r="C127" s="7"/>
      <c r="D127" s="7"/>
      <c r="E127" s="16"/>
      <c r="F127" s="130"/>
    </row>
    <row r="128" spans="1:6">
      <c r="A128" s="123"/>
      <c r="B128" s="14" t="s">
        <v>186</v>
      </c>
      <c r="C128" s="7"/>
      <c r="D128" s="7"/>
      <c r="E128" s="16"/>
      <c r="F128" s="130"/>
    </row>
    <row r="129" spans="1:6" ht="25">
      <c r="A129" s="123">
        <v>1</v>
      </c>
      <c r="B129" s="6" t="s">
        <v>188</v>
      </c>
      <c r="C129" s="7" t="s">
        <v>31</v>
      </c>
      <c r="D129" s="7">
        <v>20</v>
      </c>
      <c r="E129" s="16"/>
      <c r="F129" s="130"/>
    </row>
    <row r="130" spans="1:6">
      <c r="A130" s="123"/>
      <c r="B130" s="6"/>
      <c r="C130" s="7"/>
      <c r="D130" s="7"/>
      <c r="E130" s="16"/>
      <c r="F130" s="130"/>
    </row>
    <row r="131" spans="1:6">
      <c r="A131" s="123"/>
      <c r="B131" s="14" t="s">
        <v>153</v>
      </c>
      <c r="C131" s="7"/>
      <c r="D131" s="7"/>
      <c r="E131" s="16"/>
      <c r="F131" s="130"/>
    </row>
    <row r="132" spans="1:6">
      <c r="A132" s="123">
        <v>2</v>
      </c>
      <c r="B132" s="6" t="s">
        <v>187</v>
      </c>
      <c r="C132" s="7" t="s">
        <v>31</v>
      </c>
      <c r="D132" s="7">
        <v>20</v>
      </c>
      <c r="E132" s="16"/>
      <c r="F132" s="130"/>
    </row>
    <row r="133" spans="1:6">
      <c r="A133" s="123">
        <v>3</v>
      </c>
      <c r="B133" s="6" t="s">
        <v>154</v>
      </c>
      <c r="C133" s="7" t="s">
        <v>31</v>
      </c>
      <c r="D133" s="7">
        <v>110</v>
      </c>
      <c r="E133" s="16"/>
      <c r="F133" s="130"/>
    </row>
    <row r="134" spans="1:6">
      <c r="A134" s="123"/>
      <c r="B134" s="6"/>
      <c r="C134" s="7"/>
      <c r="D134" s="7"/>
      <c r="E134" s="16"/>
      <c r="F134" s="130"/>
    </row>
    <row r="135" spans="1:6">
      <c r="A135" s="123"/>
      <c r="B135" s="14" t="s">
        <v>189</v>
      </c>
      <c r="C135" s="7"/>
      <c r="D135" s="7"/>
      <c r="E135" s="16"/>
      <c r="F135" s="130"/>
    </row>
    <row r="136" spans="1:6" ht="37.5">
      <c r="A136" s="123">
        <v>4</v>
      </c>
      <c r="B136" s="6" t="s">
        <v>190</v>
      </c>
      <c r="C136" s="7" t="s">
        <v>30</v>
      </c>
      <c r="D136" s="7">
        <v>23</v>
      </c>
      <c r="E136" s="16"/>
      <c r="F136" s="130"/>
    </row>
    <row r="137" spans="1:6">
      <c r="A137" s="123"/>
      <c r="B137" s="6"/>
      <c r="C137" s="7"/>
      <c r="D137" s="7"/>
      <c r="E137" s="16"/>
      <c r="F137" s="130"/>
    </row>
    <row r="138" spans="1:6" ht="13">
      <c r="A138" s="123"/>
      <c r="B138" s="48" t="s">
        <v>191</v>
      </c>
      <c r="C138" s="7"/>
      <c r="D138" s="7"/>
      <c r="E138" s="16"/>
      <c r="F138" s="130"/>
    </row>
    <row r="139" spans="1:6">
      <c r="A139" s="123"/>
      <c r="B139" s="14" t="s">
        <v>193</v>
      </c>
      <c r="C139" s="7"/>
      <c r="D139" s="7"/>
      <c r="E139" s="16"/>
      <c r="F139" s="130"/>
    </row>
    <row r="140" spans="1:6">
      <c r="A140" s="123">
        <v>5</v>
      </c>
      <c r="B140" s="6" t="s">
        <v>192</v>
      </c>
      <c r="C140" s="7" t="s">
        <v>31</v>
      </c>
      <c r="D140" s="7">
        <v>4</v>
      </c>
      <c r="E140" s="16"/>
      <c r="F140" s="130"/>
    </row>
    <row r="141" spans="1:6">
      <c r="A141" s="123"/>
      <c r="B141" s="6"/>
      <c r="C141" s="7"/>
      <c r="D141" s="7"/>
      <c r="E141" s="16"/>
      <c r="F141" s="130"/>
    </row>
    <row r="142" spans="1:6" ht="13">
      <c r="A142" s="123"/>
      <c r="B142" s="48" t="s">
        <v>156</v>
      </c>
      <c r="C142" s="7"/>
      <c r="D142" s="7"/>
      <c r="E142" s="16"/>
      <c r="F142" s="130"/>
    </row>
    <row r="143" spans="1:6">
      <c r="A143" s="123"/>
      <c r="B143" s="14" t="s">
        <v>160</v>
      </c>
      <c r="C143" s="7"/>
      <c r="D143" s="7"/>
      <c r="E143" s="16"/>
      <c r="F143" s="130"/>
    </row>
    <row r="144" spans="1:6" ht="25">
      <c r="A144" s="123"/>
      <c r="B144" s="14" t="s">
        <v>161</v>
      </c>
      <c r="C144" s="7"/>
      <c r="D144" s="7"/>
      <c r="E144" s="16"/>
      <c r="F144" s="130"/>
    </row>
    <row r="145" spans="1:6">
      <c r="A145" s="123"/>
      <c r="B145" s="14" t="s">
        <v>157</v>
      </c>
      <c r="C145" s="7"/>
      <c r="D145" s="7"/>
      <c r="E145" s="16"/>
      <c r="F145" s="130"/>
    </row>
    <row r="146" spans="1:6" ht="25">
      <c r="A146" s="123"/>
      <c r="B146" s="14" t="s">
        <v>159</v>
      </c>
      <c r="C146" s="7"/>
      <c r="D146" s="7"/>
      <c r="E146" s="16"/>
      <c r="F146" s="130"/>
    </row>
    <row r="147" spans="1:6">
      <c r="A147" s="123"/>
      <c r="B147" s="14"/>
      <c r="C147" s="7"/>
      <c r="D147" s="7"/>
      <c r="E147" s="16"/>
      <c r="F147" s="130"/>
    </row>
    <row r="148" spans="1:6">
      <c r="A148" s="123">
        <v>6</v>
      </c>
      <c r="B148" s="6" t="s">
        <v>488</v>
      </c>
      <c r="C148" s="7" t="s">
        <v>489</v>
      </c>
      <c r="D148" s="7">
        <v>2</v>
      </c>
      <c r="E148" s="16"/>
      <c r="F148" s="130"/>
    </row>
    <row r="149" spans="1:6">
      <c r="A149" s="123"/>
      <c r="B149" s="14"/>
      <c r="C149" s="7"/>
      <c r="D149" s="7"/>
      <c r="E149" s="16"/>
      <c r="F149" s="130"/>
    </row>
    <row r="150" spans="1:6">
      <c r="A150" s="123">
        <v>7</v>
      </c>
      <c r="B150" s="6" t="s">
        <v>476</v>
      </c>
      <c r="C150" s="7" t="s">
        <v>10</v>
      </c>
      <c r="D150" s="7">
        <v>8</v>
      </c>
      <c r="E150" s="16"/>
      <c r="F150" s="130"/>
    </row>
    <row r="151" spans="1:6">
      <c r="A151" s="123"/>
      <c r="B151" s="6"/>
      <c r="C151" s="4"/>
      <c r="D151" s="7"/>
      <c r="E151" s="16"/>
      <c r="F151" s="130"/>
    </row>
    <row r="152" spans="1:6">
      <c r="A152" s="123">
        <v>8</v>
      </c>
      <c r="B152" s="6" t="s">
        <v>477</v>
      </c>
      <c r="C152" s="7" t="str">
        <f>C150</f>
        <v>m²</v>
      </c>
      <c r="D152" s="7">
        <v>86</v>
      </c>
      <c r="E152" s="16"/>
      <c r="F152" s="130"/>
    </row>
    <row r="153" spans="1:6">
      <c r="A153" s="123"/>
      <c r="B153" s="6"/>
      <c r="C153" s="7"/>
      <c r="D153" s="7"/>
      <c r="E153" s="16"/>
      <c r="F153" s="130"/>
    </row>
    <row r="154" spans="1:6">
      <c r="A154" s="124"/>
      <c r="B154" s="120"/>
      <c r="C154" s="118"/>
      <c r="D154" s="118"/>
      <c r="E154" s="119"/>
      <c r="F154" s="132"/>
    </row>
    <row r="155" spans="1:6">
      <c r="A155" s="123"/>
      <c r="B155" s="6"/>
      <c r="C155" s="4"/>
      <c r="D155" s="7"/>
      <c r="E155" s="16"/>
      <c r="F155" s="130"/>
    </row>
    <row r="156" spans="1:6" ht="13">
      <c r="A156" s="123"/>
      <c r="B156" s="48" t="s">
        <v>194</v>
      </c>
      <c r="C156" s="4"/>
      <c r="D156" s="7"/>
      <c r="E156" s="16"/>
      <c r="F156" s="130"/>
    </row>
    <row r="157" spans="1:6" ht="13">
      <c r="A157" s="123"/>
      <c r="B157" s="48" t="s">
        <v>195</v>
      </c>
      <c r="C157" s="4"/>
      <c r="D157" s="7"/>
      <c r="E157" s="16"/>
      <c r="F157" s="130"/>
    </row>
    <row r="158" spans="1:6" ht="25">
      <c r="A158" s="123"/>
      <c r="B158" s="6" t="s">
        <v>198</v>
      </c>
      <c r="C158" s="4"/>
      <c r="D158" s="7"/>
      <c r="E158" s="16"/>
      <c r="F158" s="130"/>
    </row>
    <row r="159" spans="1:6">
      <c r="A159" s="123"/>
      <c r="B159" s="14" t="s">
        <v>196</v>
      </c>
      <c r="C159" s="4"/>
      <c r="D159" s="7"/>
      <c r="E159" s="16"/>
      <c r="F159" s="130"/>
    </row>
    <row r="160" spans="1:6">
      <c r="A160" s="123"/>
      <c r="B160" s="14" t="s">
        <v>199</v>
      </c>
      <c r="C160" s="4"/>
      <c r="D160" s="7"/>
      <c r="E160" s="16"/>
      <c r="F160" s="130"/>
    </row>
    <row r="161" spans="1:6" ht="25">
      <c r="A161" s="123">
        <v>1</v>
      </c>
      <c r="B161" s="6" t="s">
        <v>200</v>
      </c>
      <c r="C161" s="7" t="s">
        <v>10</v>
      </c>
      <c r="D161" s="7">
        <v>43</v>
      </c>
      <c r="E161" s="16"/>
      <c r="F161" s="130"/>
    </row>
    <row r="162" spans="1:6">
      <c r="A162" s="123"/>
      <c r="B162" s="6"/>
      <c r="C162" s="4"/>
      <c r="D162" s="7"/>
      <c r="E162" s="16"/>
      <c r="F162" s="130"/>
    </row>
    <row r="163" spans="1:6" ht="25">
      <c r="A163" s="123"/>
      <c r="B163" s="14" t="s">
        <v>201</v>
      </c>
      <c r="C163" s="4"/>
      <c r="D163" s="7"/>
      <c r="E163" s="16"/>
      <c r="F163" s="130"/>
    </row>
    <row r="164" spans="1:6">
      <c r="A164" s="123">
        <v>2</v>
      </c>
      <c r="B164" s="6" t="s">
        <v>197</v>
      </c>
      <c r="C164" s="7" t="s">
        <v>10</v>
      </c>
      <c r="D164" s="7">
        <v>6</v>
      </c>
      <c r="E164" s="16"/>
      <c r="F164" s="130"/>
    </row>
    <row r="165" spans="1:6">
      <c r="A165" s="123">
        <v>3</v>
      </c>
      <c r="B165" s="6" t="s">
        <v>202</v>
      </c>
      <c r="C165" s="7" t="s">
        <v>10</v>
      </c>
      <c r="D165" s="7">
        <v>2</v>
      </c>
      <c r="E165" s="16"/>
      <c r="F165" s="130"/>
    </row>
    <row r="166" spans="1:6">
      <c r="A166" s="123"/>
      <c r="B166" s="6"/>
      <c r="C166" s="7"/>
      <c r="D166" s="7"/>
      <c r="E166" s="16"/>
      <c r="F166" s="130"/>
    </row>
    <row r="167" spans="1:6">
      <c r="A167" s="124"/>
      <c r="B167" s="120"/>
      <c r="C167" s="118"/>
      <c r="D167" s="118"/>
      <c r="E167" s="119"/>
      <c r="F167" s="132"/>
    </row>
    <row r="168" spans="1:6">
      <c r="A168" s="123"/>
      <c r="B168" s="6"/>
      <c r="C168" s="4"/>
      <c r="D168" s="7"/>
      <c r="E168" s="16"/>
      <c r="F168" s="130"/>
    </row>
    <row r="169" spans="1:6" ht="13">
      <c r="A169" s="123"/>
      <c r="B169" s="48" t="s">
        <v>203</v>
      </c>
      <c r="C169" s="4"/>
      <c r="D169" s="7"/>
      <c r="E169" s="16"/>
      <c r="F169" s="130"/>
    </row>
    <row r="170" spans="1:6" ht="13">
      <c r="A170" s="123"/>
      <c r="B170" s="48" t="s">
        <v>204</v>
      </c>
      <c r="C170" s="4"/>
      <c r="D170" s="7"/>
      <c r="E170" s="16"/>
      <c r="F170" s="130"/>
    </row>
    <row r="171" spans="1:6" ht="25">
      <c r="A171" s="123"/>
      <c r="B171" s="6" t="s">
        <v>205</v>
      </c>
      <c r="C171" s="4"/>
      <c r="D171" s="7"/>
      <c r="E171" s="16"/>
      <c r="F171" s="130"/>
    </row>
    <row r="172" spans="1:6">
      <c r="A172" s="123"/>
      <c r="B172" s="6"/>
      <c r="C172" s="4"/>
      <c r="D172" s="7"/>
      <c r="E172" s="16"/>
      <c r="F172" s="130"/>
    </row>
    <row r="173" spans="1:6" ht="25">
      <c r="A173" s="123"/>
      <c r="B173" s="6" t="s">
        <v>198</v>
      </c>
      <c r="C173" s="4"/>
      <c r="D173" s="7"/>
      <c r="E173" s="16"/>
      <c r="F173" s="130"/>
    </row>
    <row r="174" spans="1:6">
      <c r="A174" s="123"/>
      <c r="B174" s="6"/>
      <c r="C174" s="4"/>
      <c r="D174" s="7"/>
      <c r="E174" s="16"/>
      <c r="F174" s="130"/>
    </row>
    <row r="175" spans="1:6" ht="13">
      <c r="A175" s="123"/>
      <c r="B175" s="48" t="s">
        <v>206</v>
      </c>
      <c r="C175" s="4"/>
      <c r="D175" s="7"/>
      <c r="E175" s="16"/>
      <c r="F175" s="130"/>
    </row>
    <row r="176" spans="1:6" ht="75">
      <c r="A176" s="123"/>
      <c r="B176" s="6" t="s">
        <v>208</v>
      </c>
      <c r="C176" s="4"/>
      <c r="D176" s="7"/>
      <c r="E176" s="16"/>
      <c r="F176" s="130"/>
    </row>
    <row r="177" spans="1:6">
      <c r="A177" s="123"/>
      <c r="B177" s="6"/>
      <c r="C177" s="4"/>
      <c r="D177" s="7"/>
      <c r="E177" s="16"/>
      <c r="F177" s="130"/>
    </row>
    <row r="178" spans="1:6" ht="37.5">
      <c r="A178" s="123"/>
      <c r="B178" s="14" t="s">
        <v>461</v>
      </c>
      <c r="C178" s="7"/>
      <c r="D178" s="7"/>
      <c r="E178" s="16"/>
      <c r="F178" s="130"/>
    </row>
    <row r="179" spans="1:6">
      <c r="A179" s="123">
        <v>1</v>
      </c>
      <c r="B179" s="6" t="s">
        <v>207</v>
      </c>
      <c r="C179" s="7" t="s">
        <v>10</v>
      </c>
      <c r="D179" s="7">
        <v>63</v>
      </c>
      <c r="E179" s="16"/>
      <c r="F179" s="130"/>
    </row>
    <row r="180" spans="1:6">
      <c r="A180" s="123"/>
      <c r="B180" s="6"/>
      <c r="C180" s="7"/>
      <c r="D180" s="7"/>
      <c r="E180" s="16"/>
      <c r="F180" s="130"/>
    </row>
    <row r="181" spans="1:6">
      <c r="A181" s="123">
        <v>2</v>
      </c>
      <c r="B181" s="6" t="s">
        <v>209</v>
      </c>
      <c r="C181" s="7" t="s">
        <v>31</v>
      </c>
      <c r="D181" s="7">
        <v>8</v>
      </c>
      <c r="E181" s="16"/>
      <c r="F181" s="130"/>
    </row>
    <row r="182" spans="1:6">
      <c r="A182" s="123"/>
      <c r="B182" s="6"/>
      <c r="C182" s="7"/>
      <c r="D182" s="7"/>
      <c r="E182" s="16"/>
      <c r="F182" s="130"/>
    </row>
    <row r="183" spans="1:6" ht="13">
      <c r="A183" s="123"/>
      <c r="B183" s="48" t="s">
        <v>210</v>
      </c>
      <c r="C183" s="7"/>
      <c r="D183" s="7"/>
      <c r="E183" s="16"/>
      <c r="F183" s="130"/>
    </row>
    <row r="184" spans="1:6">
      <c r="A184" s="123"/>
      <c r="B184" s="14" t="s">
        <v>212</v>
      </c>
      <c r="C184" s="7"/>
      <c r="D184" s="7"/>
      <c r="E184" s="16"/>
      <c r="F184" s="130"/>
    </row>
    <row r="185" spans="1:6" ht="25">
      <c r="A185" s="123">
        <v>3</v>
      </c>
      <c r="B185" s="6" t="s">
        <v>211</v>
      </c>
      <c r="C185" s="7" t="s">
        <v>10</v>
      </c>
      <c r="D185" s="7">
        <v>63</v>
      </c>
      <c r="E185" s="16"/>
      <c r="F185" s="130"/>
    </row>
    <row r="186" spans="1:6">
      <c r="A186" s="123"/>
      <c r="B186" s="6"/>
      <c r="C186" s="7"/>
      <c r="D186" s="7"/>
      <c r="E186" s="16"/>
      <c r="F186" s="130"/>
    </row>
    <row r="187" spans="1:6">
      <c r="A187" s="123"/>
      <c r="B187" s="6"/>
      <c r="C187" s="7"/>
      <c r="D187" s="7"/>
      <c r="E187" s="16"/>
      <c r="F187" s="130"/>
    </row>
    <row r="188" spans="1:6">
      <c r="A188" s="124"/>
      <c r="B188" s="120"/>
      <c r="C188" s="118"/>
      <c r="D188" s="118"/>
      <c r="E188" s="119"/>
      <c r="F188" s="132"/>
    </row>
    <row r="189" spans="1:6">
      <c r="A189" s="123"/>
      <c r="B189" s="6"/>
      <c r="C189" s="7"/>
      <c r="D189" s="7"/>
      <c r="E189" s="16"/>
      <c r="F189" s="130"/>
    </row>
    <row r="190" spans="1:6" ht="13">
      <c r="A190" s="123"/>
      <c r="B190" s="48" t="s">
        <v>213</v>
      </c>
      <c r="C190" s="7"/>
      <c r="D190" s="7"/>
      <c r="E190" s="16"/>
      <c r="F190" s="130"/>
    </row>
    <row r="191" spans="1:6" ht="13">
      <c r="A191" s="123"/>
      <c r="B191" s="48" t="s">
        <v>214</v>
      </c>
      <c r="C191" s="7"/>
      <c r="D191" s="7"/>
      <c r="E191" s="16"/>
      <c r="F191" s="130"/>
    </row>
    <row r="192" spans="1:6" ht="25">
      <c r="A192" s="123"/>
      <c r="B192" s="6" t="s">
        <v>198</v>
      </c>
      <c r="C192" s="7"/>
      <c r="D192" s="7"/>
      <c r="E192" s="16"/>
      <c r="F192" s="130"/>
    </row>
    <row r="193" spans="1:6">
      <c r="A193" s="123"/>
      <c r="B193" s="6"/>
      <c r="C193" s="7"/>
      <c r="D193" s="7"/>
      <c r="E193" s="16"/>
      <c r="F193" s="130"/>
    </row>
    <row r="194" spans="1:6" ht="13">
      <c r="A194" s="123"/>
      <c r="B194" s="48" t="s">
        <v>215</v>
      </c>
      <c r="C194" s="7"/>
      <c r="D194" s="7"/>
      <c r="E194" s="16"/>
      <c r="F194" s="130"/>
    </row>
    <row r="195" spans="1:6">
      <c r="A195" s="123"/>
      <c r="B195" s="14" t="s">
        <v>216</v>
      </c>
      <c r="C195" s="7"/>
      <c r="D195" s="7"/>
      <c r="E195" s="16"/>
      <c r="F195" s="130"/>
    </row>
    <row r="196" spans="1:6">
      <c r="A196" s="123">
        <v>1</v>
      </c>
      <c r="B196" s="6" t="s">
        <v>217</v>
      </c>
      <c r="C196" s="7" t="s">
        <v>10</v>
      </c>
      <c r="D196" s="7">
        <v>43</v>
      </c>
      <c r="E196" s="16"/>
      <c r="F196" s="130"/>
    </row>
    <row r="197" spans="1:6">
      <c r="A197" s="123"/>
      <c r="B197" s="6" t="s">
        <v>218</v>
      </c>
      <c r="C197" s="7"/>
      <c r="D197" s="7"/>
      <c r="E197" s="16"/>
      <c r="F197" s="130"/>
    </row>
    <row r="198" spans="1:6">
      <c r="A198" s="123">
        <v>2</v>
      </c>
      <c r="B198" s="6" t="s">
        <v>219</v>
      </c>
      <c r="C198" s="7" t="s">
        <v>31</v>
      </c>
      <c r="D198" s="7">
        <v>38</v>
      </c>
      <c r="E198" s="16"/>
      <c r="F198" s="130"/>
    </row>
    <row r="199" spans="1:6">
      <c r="A199" s="123"/>
      <c r="B199" s="6"/>
      <c r="C199" s="7"/>
      <c r="D199" s="7"/>
      <c r="E199" s="16"/>
      <c r="F199" s="130"/>
    </row>
    <row r="200" spans="1:6" ht="13">
      <c r="A200" s="123"/>
      <c r="B200" s="48" t="s">
        <v>220</v>
      </c>
      <c r="C200" s="7"/>
      <c r="D200" s="7"/>
      <c r="E200" s="16"/>
      <c r="F200" s="130"/>
    </row>
    <row r="201" spans="1:6">
      <c r="A201" s="123"/>
      <c r="B201" s="14" t="s">
        <v>462</v>
      </c>
      <c r="C201" s="7"/>
      <c r="D201" s="7"/>
      <c r="E201" s="16"/>
      <c r="F201" s="130"/>
    </row>
    <row r="202" spans="1:6">
      <c r="A202" s="123"/>
      <c r="B202" s="14"/>
      <c r="C202" s="7"/>
      <c r="D202" s="7"/>
      <c r="E202" s="16"/>
      <c r="F202" s="130"/>
    </row>
    <row r="203" spans="1:6" ht="25">
      <c r="A203" s="123">
        <v>3</v>
      </c>
      <c r="B203" s="6" t="s">
        <v>221</v>
      </c>
      <c r="C203" s="7" t="s">
        <v>10</v>
      </c>
      <c r="D203" s="7">
        <v>43</v>
      </c>
      <c r="E203" s="16"/>
      <c r="F203" s="130"/>
    </row>
    <row r="204" spans="1:6">
      <c r="A204" s="123"/>
      <c r="B204" s="6"/>
      <c r="C204" s="7"/>
      <c r="D204" s="7"/>
      <c r="E204" s="16"/>
      <c r="F204" s="130"/>
    </row>
    <row r="205" spans="1:6" ht="37.5">
      <c r="A205" s="123">
        <v>4</v>
      </c>
      <c r="B205" s="6" t="s">
        <v>225</v>
      </c>
      <c r="C205" s="7" t="s">
        <v>30</v>
      </c>
      <c r="D205" s="7">
        <v>1</v>
      </c>
      <c r="E205" s="16"/>
      <c r="F205" s="130"/>
    </row>
    <row r="206" spans="1:6">
      <c r="A206" s="123"/>
      <c r="B206" s="6"/>
      <c r="C206" s="7"/>
      <c r="D206" s="7"/>
      <c r="E206" s="16"/>
      <c r="F206" s="130"/>
    </row>
    <row r="207" spans="1:6">
      <c r="A207" s="124"/>
      <c r="B207" s="120"/>
      <c r="C207" s="118"/>
      <c r="D207" s="118"/>
      <c r="E207" s="119"/>
      <c r="F207" s="132"/>
    </row>
    <row r="208" spans="1:6">
      <c r="A208" s="123"/>
      <c r="B208" s="6"/>
      <c r="C208" s="7"/>
      <c r="D208" s="7"/>
      <c r="E208" s="16"/>
      <c r="F208" s="130"/>
    </row>
    <row r="209" spans="1:6" ht="13">
      <c r="A209" s="123"/>
      <c r="B209" s="48" t="s">
        <v>222</v>
      </c>
      <c r="C209" s="7"/>
      <c r="D209" s="7"/>
      <c r="E209" s="16"/>
      <c r="F209" s="130"/>
    </row>
    <row r="210" spans="1:6" ht="13">
      <c r="A210" s="123"/>
      <c r="B210" s="48" t="s">
        <v>223</v>
      </c>
      <c r="C210" s="7"/>
      <c r="D210" s="7"/>
      <c r="E210" s="16"/>
      <c r="F210" s="130"/>
    </row>
    <row r="211" spans="1:6" ht="25">
      <c r="A211" s="123"/>
      <c r="B211" s="6" t="s">
        <v>198</v>
      </c>
      <c r="C211" s="7"/>
      <c r="D211" s="7"/>
      <c r="E211" s="16"/>
      <c r="F211" s="130"/>
    </row>
    <row r="212" spans="1:6">
      <c r="A212" s="123"/>
      <c r="B212" s="6"/>
      <c r="C212" s="7"/>
      <c r="D212" s="7"/>
      <c r="E212" s="16"/>
      <c r="F212" s="130"/>
    </row>
    <row r="213" spans="1:6" ht="13">
      <c r="A213" s="123"/>
      <c r="B213" s="12" t="s">
        <v>463</v>
      </c>
      <c r="C213" s="7"/>
      <c r="D213" s="7"/>
      <c r="E213" s="16"/>
      <c r="F213" s="130"/>
    </row>
    <row r="214" spans="1:6">
      <c r="A214" s="123"/>
      <c r="B214" s="6"/>
      <c r="C214" s="7"/>
      <c r="D214" s="7"/>
      <c r="E214" s="16"/>
      <c r="F214" s="130"/>
    </row>
    <row r="215" spans="1:6">
      <c r="A215" s="123">
        <v>1</v>
      </c>
      <c r="B215" s="6" t="s">
        <v>464</v>
      </c>
      <c r="C215" s="7" t="str">
        <f>C203</f>
        <v>m²</v>
      </c>
      <c r="D215" s="7">
        <v>63</v>
      </c>
      <c r="E215" s="16"/>
      <c r="F215" s="130"/>
    </row>
    <row r="216" spans="1:6">
      <c r="A216" s="123"/>
      <c r="B216" s="6"/>
      <c r="C216" s="7"/>
      <c r="D216" s="7"/>
      <c r="E216" s="16"/>
      <c r="F216" s="130"/>
    </row>
    <row r="217" spans="1:6" ht="13">
      <c r="A217" s="123"/>
      <c r="B217" s="48" t="s">
        <v>224</v>
      </c>
      <c r="C217" s="7"/>
      <c r="D217" s="7"/>
      <c r="E217" s="16"/>
      <c r="F217" s="130"/>
    </row>
    <row r="218" spans="1:6" ht="13">
      <c r="A218" s="123"/>
      <c r="B218" s="48"/>
      <c r="C218" s="7"/>
      <c r="D218" s="7"/>
      <c r="E218" s="16"/>
      <c r="F218" s="130"/>
    </row>
    <row r="219" spans="1:6">
      <c r="A219" s="123"/>
      <c r="B219" s="14" t="s">
        <v>465</v>
      </c>
      <c r="C219" s="7"/>
      <c r="D219" s="7"/>
      <c r="E219" s="16"/>
      <c r="F219" s="130"/>
    </row>
    <row r="220" spans="1:6" ht="13">
      <c r="A220" s="123"/>
      <c r="B220" s="48"/>
      <c r="C220" s="7"/>
      <c r="D220" s="7"/>
      <c r="E220" s="16"/>
      <c r="F220" s="130"/>
    </row>
    <row r="221" spans="1:6">
      <c r="A221" s="123">
        <v>2</v>
      </c>
      <c r="B221" s="6" t="s">
        <v>466</v>
      </c>
      <c r="C221" s="7" t="s">
        <v>30</v>
      </c>
      <c r="D221" s="7">
        <v>2</v>
      </c>
      <c r="E221" s="16"/>
      <c r="F221" s="130"/>
    </row>
    <row r="222" spans="1:6">
      <c r="A222" s="123"/>
      <c r="B222" s="14"/>
      <c r="C222" s="7"/>
      <c r="D222" s="7"/>
      <c r="E222" s="16"/>
      <c r="F222" s="130"/>
    </row>
    <row r="223" spans="1:6">
      <c r="A223" s="123">
        <v>3</v>
      </c>
      <c r="B223" s="6" t="s">
        <v>490</v>
      </c>
      <c r="C223" s="7" t="s">
        <v>30</v>
      </c>
      <c r="D223" s="7">
        <v>1</v>
      </c>
      <c r="E223" s="16"/>
      <c r="F223" s="130"/>
    </row>
    <row r="224" spans="1:6">
      <c r="A224" s="123"/>
      <c r="B224" s="14"/>
      <c r="C224" s="7"/>
      <c r="D224" s="7"/>
      <c r="E224" s="16"/>
      <c r="F224" s="130"/>
    </row>
    <row r="225" spans="1:6">
      <c r="A225" s="123"/>
      <c r="B225" s="6"/>
      <c r="C225" s="7"/>
      <c r="D225" s="7"/>
      <c r="E225" s="16"/>
      <c r="F225" s="130"/>
    </row>
    <row r="226" spans="1:6">
      <c r="A226" s="124"/>
      <c r="B226" s="120"/>
      <c r="C226" s="118"/>
      <c r="D226" s="118"/>
      <c r="E226" s="119"/>
      <c r="F226" s="132"/>
    </row>
    <row r="227" spans="1:6">
      <c r="A227" s="123"/>
      <c r="B227" s="6"/>
      <c r="C227" s="7"/>
      <c r="D227" s="7"/>
      <c r="E227" s="16"/>
      <c r="F227" s="130"/>
    </row>
    <row r="228" spans="1:6" ht="13">
      <c r="A228" s="123"/>
      <c r="B228" s="48" t="s">
        <v>226</v>
      </c>
      <c r="C228" s="7"/>
      <c r="D228" s="7"/>
      <c r="E228" s="16"/>
      <c r="F228" s="130"/>
    </row>
    <row r="229" spans="1:6" ht="13">
      <c r="A229" s="123"/>
      <c r="B229" s="48" t="s">
        <v>227</v>
      </c>
      <c r="C229" s="7"/>
      <c r="D229" s="7"/>
      <c r="E229" s="16"/>
      <c r="F229" s="130"/>
    </row>
    <row r="230" spans="1:6" ht="13">
      <c r="A230" s="123"/>
      <c r="B230" s="48" t="s">
        <v>228</v>
      </c>
      <c r="C230" s="4"/>
      <c r="D230" s="7"/>
      <c r="E230" s="4"/>
      <c r="F230" s="130"/>
    </row>
    <row r="231" spans="1:6">
      <c r="A231" s="123"/>
      <c r="B231" s="6"/>
      <c r="C231" s="4"/>
      <c r="D231" s="7"/>
      <c r="E231" s="4"/>
      <c r="F231" s="130"/>
    </row>
    <row r="232" spans="1:6">
      <c r="A232" s="123"/>
      <c r="B232" s="14" t="s">
        <v>229</v>
      </c>
      <c r="C232" s="4"/>
      <c r="D232" s="7"/>
      <c r="E232" s="4"/>
      <c r="F232" s="130"/>
    </row>
    <row r="233" spans="1:6">
      <c r="A233" s="123">
        <v>1</v>
      </c>
      <c r="B233" s="6" t="s">
        <v>230</v>
      </c>
      <c r="C233" s="7" t="s">
        <v>30</v>
      </c>
      <c r="D233" s="7">
        <v>2</v>
      </c>
      <c r="E233" s="16"/>
      <c r="F233" s="130"/>
    </row>
    <row r="234" spans="1:6">
      <c r="A234" s="123"/>
      <c r="B234" s="6"/>
      <c r="C234" s="4"/>
      <c r="D234" s="7"/>
      <c r="E234" s="16"/>
      <c r="F234" s="130"/>
    </row>
    <row r="235" spans="1:6" ht="13">
      <c r="A235" s="123"/>
      <c r="B235" s="48" t="s">
        <v>231</v>
      </c>
      <c r="C235" s="4"/>
      <c r="D235" s="7"/>
      <c r="E235" s="16"/>
      <c r="F235" s="130"/>
    </row>
    <row r="236" spans="1:6">
      <c r="A236" s="123"/>
      <c r="B236" s="14" t="s">
        <v>232</v>
      </c>
      <c r="C236" s="4"/>
      <c r="D236" s="7"/>
      <c r="E236" s="16"/>
      <c r="F236" s="130"/>
    </row>
    <row r="237" spans="1:6" ht="13">
      <c r="A237" s="123"/>
      <c r="B237" s="12" t="s">
        <v>233</v>
      </c>
      <c r="C237" s="4"/>
      <c r="D237" s="7"/>
      <c r="E237" s="16"/>
      <c r="F237" s="130"/>
    </row>
    <row r="238" spans="1:6">
      <c r="A238" s="123"/>
      <c r="B238" s="14" t="s">
        <v>234</v>
      </c>
      <c r="C238" s="4"/>
      <c r="D238" s="7"/>
      <c r="E238" s="16"/>
      <c r="F238" s="130"/>
    </row>
    <row r="239" spans="1:6">
      <c r="A239" s="123"/>
      <c r="B239" s="14" t="s">
        <v>229</v>
      </c>
      <c r="C239" s="4"/>
      <c r="D239" s="7"/>
      <c r="E239" s="16"/>
      <c r="F239" s="130"/>
    </row>
    <row r="240" spans="1:6">
      <c r="A240" s="123"/>
      <c r="B240" s="14"/>
      <c r="C240" s="4"/>
      <c r="D240" s="7"/>
      <c r="E240" s="16"/>
      <c r="F240" s="130"/>
    </row>
    <row r="241" spans="1:6">
      <c r="A241" s="123">
        <v>2</v>
      </c>
      <c r="B241" s="6" t="s">
        <v>235</v>
      </c>
      <c r="C241" s="7" t="s">
        <v>30</v>
      </c>
      <c r="D241" s="7">
        <v>1</v>
      </c>
      <c r="E241" s="16"/>
      <c r="F241" s="130"/>
    </row>
    <row r="242" spans="1:6">
      <c r="A242" s="123"/>
      <c r="B242" s="6"/>
      <c r="C242" s="7"/>
      <c r="D242" s="7"/>
      <c r="E242" s="16"/>
      <c r="F242" s="130"/>
    </row>
    <row r="243" spans="1:6">
      <c r="A243" s="123">
        <v>3</v>
      </c>
      <c r="B243" s="6" t="s">
        <v>236</v>
      </c>
      <c r="C243" s="7" t="s">
        <v>30</v>
      </c>
      <c r="D243" s="7">
        <v>3</v>
      </c>
      <c r="E243" s="16"/>
      <c r="F243" s="130"/>
    </row>
    <row r="244" spans="1:6">
      <c r="A244" s="123"/>
      <c r="B244" s="6"/>
      <c r="C244" s="7"/>
      <c r="D244" s="7"/>
      <c r="E244" s="16"/>
      <c r="F244" s="130"/>
    </row>
    <row r="245" spans="1:6">
      <c r="A245" s="123"/>
      <c r="B245" s="14" t="s">
        <v>237</v>
      </c>
      <c r="C245" s="4"/>
      <c r="D245" s="7"/>
      <c r="E245" s="16"/>
      <c r="F245" s="130"/>
    </row>
    <row r="246" spans="1:6">
      <c r="A246" s="123"/>
      <c r="B246" s="14" t="s">
        <v>238</v>
      </c>
      <c r="C246" s="4"/>
      <c r="D246" s="7"/>
      <c r="E246" s="16"/>
      <c r="F246" s="130"/>
    </row>
    <row r="247" spans="1:6">
      <c r="A247" s="123">
        <v>4</v>
      </c>
      <c r="B247" s="6" t="s">
        <v>239</v>
      </c>
      <c r="C247" s="7" t="s">
        <v>30</v>
      </c>
      <c r="D247" s="7">
        <v>3</v>
      </c>
      <c r="E247" s="16"/>
      <c r="F247" s="130"/>
    </row>
    <row r="248" spans="1:6">
      <c r="A248" s="123"/>
      <c r="B248" s="6"/>
      <c r="C248" s="7"/>
      <c r="D248" s="7"/>
      <c r="E248" s="16"/>
      <c r="F248" s="130"/>
    </row>
    <row r="249" spans="1:6">
      <c r="A249" s="123"/>
      <c r="B249" s="14" t="s">
        <v>240</v>
      </c>
      <c r="C249" s="4"/>
      <c r="D249" s="7"/>
      <c r="E249" s="16"/>
      <c r="F249" s="130"/>
    </row>
    <row r="250" spans="1:6">
      <c r="A250" s="123"/>
      <c r="B250" s="14" t="s">
        <v>241</v>
      </c>
      <c r="C250" s="4"/>
      <c r="D250" s="7"/>
      <c r="E250" s="16"/>
      <c r="F250" s="130"/>
    </row>
    <row r="251" spans="1:6">
      <c r="A251" s="123">
        <v>5</v>
      </c>
      <c r="B251" s="6" t="s">
        <v>242</v>
      </c>
      <c r="C251" s="7" t="s">
        <v>30</v>
      </c>
      <c r="D251" s="7">
        <v>1</v>
      </c>
      <c r="E251" s="16"/>
      <c r="F251" s="130"/>
    </row>
    <row r="252" spans="1:6">
      <c r="A252" s="123"/>
      <c r="B252" s="6"/>
      <c r="C252" s="7"/>
      <c r="D252" s="7"/>
      <c r="E252" s="16"/>
      <c r="F252" s="130"/>
    </row>
    <row r="253" spans="1:6">
      <c r="A253" s="123">
        <v>6</v>
      </c>
      <c r="B253" s="6" t="s">
        <v>471</v>
      </c>
      <c r="C253" s="7" t="s">
        <v>30</v>
      </c>
      <c r="D253" s="7">
        <v>1</v>
      </c>
      <c r="E253" s="16"/>
      <c r="F253" s="130"/>
    </row>
    <row r="254" spans="1:6">
      <c r="A254" s="123"/>
      <c r="B254" s="6"/>
      <c r="C254" s="4"/>
      <c r="D254" s="7"/>
      <c r="E254" s="16"/>
      <c r="F254" s="130"/>
    </row>
    <row r="255" spans="1:6">
      <c r="A255" s="123"/>
      <c r="B255" s="14" t="s">
        <v>243</v>
      </c>
      <c r="C255" s="4"/>
      <c r="D255" s="7"/>
      <c r="E255" s="16"/>
      <c r="F255" s="130"/>
    </row>
    <row r="256" spans="1:6">
      <c r="A256" s="123">
        <v>7</v>
      </c>
      <c r="B256" s="6" t="s">
        <v>244</v>
      </c>
      <c r="C256" s="7" t="s">
        <v>30</v>
      </c>
      <c r="D256" s="7">
        <v>1</v>
      </c>
      <c r="E256" s="16"/>
      <c r="F256" s="130"/>
    </row>
    <row r="257" spans="1:6">
      <c r="A257" s="123">
        <v>8</v>
      </c>
      <c r="B257" s="6" t="s">
        <v>245</v>
      </c>
      <c r="C257" s="7" t="s">
        <v>30</v>
      </c>
      <c r="D257" s="7">
        <v>1</v>
      </c>
      <c r="E257" s="16"/>
      <c r="F257" s="130"/>
    </row>
    <row r="258" spans="1:6">
      <c r="A258" s="123"/>
      <c r="B258" s="6"/>
      <c r="C258" s="4"/>
      <c r="D258" s="7"/>
      <c r="E258" s="16"/>
      <c r="F258" s="130"/>
    </row>
    <row r="259" spans="1:6">
      <c r="A259" s="123"/>
      <c r="B259" s="14" t="s">
        <v>246</v>
      </c>
      <c r="C259" s="4"/>
      <c r="D259" s="7"/>
      <c r="E259" s="16"/>
      <c r="F259" s="130"/>
    </row>
    <row r="260" spans="1:6">
      <c r="A260" s="123"/>
      <c r="B260" s="14" t="s">
        <v>247</v>
      </c>
      <c r="C260" s="4"/>
      <c r="D260" s="7"/>
      <c r="E260" s="16"/>
      <c r="F260" s="130"/>
    </row>
    <row r="261" spans="1:6">
      <c r="A261" s="123"/>
      <c r="B261" s="14"/>
      <c r="C261" s="4"/>
      <c r="D261" s="7"/>
      <c r="E261" s="16"/>
      <c r="F261" s="130"/>
    </row>
    <row r="262" spans="1:6">
      <c r="A262" s="123">
        <v>12</v>
      </c>
      <c r="B262" s="6" t="s">
        <v>251</v>
      </c>
      <c r="C262" s="7" t="s">
        <v>30</v>
      </c>
      <c r="D262" s="7">
        <v>1</v>
      </c>
      <c r="E262" s="16"/>
      <c r="F262" s="130"/>
    </row>
    <row r="263" spans="1:6">
      <c r="A263" s="123"/>
      <c r="B263" s="6"/>
      <c r="C263" s="4"/>
      <c r="D263" s="7"/>
      <c r="E263" s="16"/>
      <c r="F263" s="130"/>
    </row>
    <row r="264" spans="1:6">
      <c r="A264" s="123"/>
      <c r="B264" s="14" t="s">
        <v>252</v>
      </c>
      <c r="C264" s="4"/>
      <c r="D264" s="7"/>
      <c r="E264" s="16"/>
      <c r="F264" s="130"/>
    </row>
    <row r="265" spans="1:6">
      <c r="A265" s="123"/>
      <c r="B265" s="14" t="s">
        <v>247</v>
      </c>
      <c r="C265" s="4"/>
      <c r="D265" s="7"/>
      <c r="E265" s="16"/>
      <c r="F265" s="130"/>
    </row>
    <row r="266" spans="1:6">
      <c r="A266" s="123">
        <v>13</v>
      </c>
      <c r="B266" s="6" t="s">
        <v>253</v>
      </c>
      <c r="C266" s="7" t="s">
        <v>30</v>
      </c>
      <c r="D266" s="7">
        <v>1</v>
      </c>
      <c r="E266" s="16"/>
      <c r="F266" s="130"/>
    </row>
    <row r="267" spans="1:6">
      <c r="A267" s="123">
        <v>14</v>
      </c>
      <c r="B267" s="6" t="s">
        <v>254</v>
      </c>
      <c r="C267" s="7" t="s">
        <v>30</v>
      </c>
      <c r="D267" s="7">
        <v>1</v>
      </c>
      <c r="E267" s="16"/>
      <c r="F267" s="130"/>
    </row>
    <row r="268" spans="1:6">
      <c r="A268" s="123"/>
      <c r="B268" s="6"/>
      <c r="C268" s="7"/>
      <c r="D268" s="7"/>
      <c r="E268" s="16"/>
      <c r="F268" s="130"/>
    </row>
    <row r="269" spans="1:6">
      <c r="A269" s="124"/>
      <c r="B269" s="120"/>
      <c r="C269" s="118"/>
      <c r="D269" s="118"/>
      <c r="E269" s="119"/>
      <c r="F269" s="132"/>
    </row>
    <row r="270" spans="1:6">
      <c r="A270" s="123"/>
      <c r="B270" s="6"/>
      <c r="C270" s="4"/>
      <c r="D270" s="7"/>
      <c r="E270" s="16"/>
      <c r="F270" s="130"/>
    </row>
    <row r="271" spans="1:6" ht="13">
      <c r="A271" s="123"/>
      <c r="B271" s="48" t="s">
        <v>255</v>
      </c>
      <c r="C271" s="4"/>
      <c r="D271" s="7"/>
      <c r="E271" s="16"/>
      <c r="F271" s="130"/>
    </row>
    <row r="272" spans="1:6" ht="13">
      <c r="A272" s="123"/>
      <c r="B272" s="48" t="s">
        <v>256</v>
      </c>
      <c r="C272" s="4"/>
      <c r="D272" s="7"/>
      <c r="E272" s="16"/>
      <c r="F272" s="130"/>
    </row>
    <row r="273" spans="1:6">
      <c r="A273" s="123"/>
      <c r="B273" s="6"/>
      <c r="C273" s="4"/>
      <c r="D273" s="7"/>
      <c r="E273" s="16"/>
      <c r="F273" s="130"/>
    </row>
    <row r="274" spans="1:6" ht="25">
      <c r="A274" s="123"/>
      <c r="B274" s="6" t="s">
        <v>198</v>
      </c>
      <c r="C274" s="4"/>
      <c r="D274" s="7"/>
      <c r="E274" s="16"/>
      <c r="F274" s="130"/>
    </row>
    <row r="275" spans="1:6">
      <c r="A275" s="123"/>
      <c r="B275" s="6"/>
      <c r="C275" s="4"/>
      <c r="D275" s="7"/>
      <c r="E275" s="16"/>
      <c r="F275" s="130"/>
    </row>
    <row r="276" spans="1:6">
      <c r="A276" s="123"/>
      <c r="B276" s="14" t="s">
        <v>257</v>
      </c>
      <c r="C276" s="4"/>
      <c r="D276" s="7"/>
      <c r="E276" s="16"/>
      <c r="F276" s="130"/>
    </row>
    <row r="277" spans="1:6" ht="26">
      <c r="A277" s="123"/>
      <c r="B277" s="12" t="s">
        <v>258</v>
      </c>
      <c r="C277" s="4"/>
      <c r="D277" s="7"/>
      <c r="E277" s="16"/>
      <c r="F277" s="130"/>
    </row>
    <row r="278" spans="1:6" ht="50">
      <c r="A278" s="123">
        <v>1</v>
      </c>
      <c r="B278" s="6" t="s">
        <v>259</v>
      </c>
      <c r="C278" s="7" t="s">
        <v>30</v>
      </c>
      <c r="D278" s="7">
        <v>1</v>
      </c>
      <c r="E278" s="16"/>
      <c r="F278" s="130"/>
    </row>
    <row r="279" spans="1:6">
      <c r="A279" s="123"/>
      <c r="B279" s="6"/>
      <c r="C279" s="4"/>
      <c r="D279" s="7"/>
      <c r="E279" s="16"/>
      <c r="F279" s="130"/>
    </row>
    <row r="280" spans="1:6">
      <c r="A280" s="123"/>
      <c r="B280" s="14" t="s">
        <v>260</v>
      </c>
      <c r="C280" s="4"/>
      <c r="D280" s="7"/>
      <c r="E280" s="16"/>
      <c r="F280" s="130"/>
    </row>
    <row r="281" spans="1:6">
      <c r="A281" s="123"/>
      <c r="B281" s="14" t="s">
        <v>262</v>
      </c>
      <c r="C281" s="4"/>
      <c r="D281" s="7"/>
      <c r="E281" s="16"/>
      <c r="F281" s="130"/>
    </row>
    <row r="282" spans="1:6">
      <c r="A282" s="123">
        <v>2</v>
      </c>
      <c r="B282" s="6" t="s">
        <v>261</v>
      </c>
      <c r="C282" s="7" t="s">
        <v>30</v>
      </c>
      <c r="D282" s="7">
        <v>3</v>
      </c>
      <c r="E282" s="16"/>
      <c r="F282" s="130"/>
    </row>
    <row r="283" spans="1:6">
      <c r="A283" s="123"/>
      <c r="B283" s="6"/>
      <c r="C283" s="7"/>
      <c r="D283" s="7"/>
      <c r="E283" s="16"/>
      <c r="F283" s="130"/>
    </row>
    <row r="284" spans="1:6" ht="13">
      <c r="A284" s="123"/>
      <c r="B284" s="48" t="s">
        <v>472</v>
      </c>
      <c r="C284" s="4"/>
      <c r="D284" s="7"/>
      <c r="E284" s="16"/>
      <c r="F284" s="130"/>
    </row>
    <row r="285" spans="1:6">
      <c r="A285" s="123"/>
      <c r="B285" s="6"/>
      <c r="C285" s="4"/>
      <c r="D285" s="7"/>
      <c r="E285" s="16"/>
      <c r="F285" s="130"/>
    </row>
    <row r="286" spans="1:6" ht="19" customHeight="1">
      <c r="A286" s="123"/>
      <c r="B286" s="12" t="s">
        <v>473</v>
      </c>
      <c r="C286" s="4"/>
      <c r="D286" s="7"/>
      <c r="E286" s="16"/>
      <c r="F286" s="130"/>
    </row>
    <row r="287" spans="1:6" ht="16.5" customHeight="1">
      <c r="A287" s="123"/>
      <c r="B287" s="12"/>
      <c r="C287" s="4"/>
      <c r="D287" s="7"/>
      <c r="E287" s="16"/>
      <c r="F287" s="130"/>
    </row>
    <row r="288" spans="1:6">
      <c r="A288" s="123">
        <v>4</v>
      </c>
      <c r="B288" s="6" t="s">
        <v>491</v>
      </c>
      <c r="C288" s="7" t="s">
        <v>30</v>
      </c>
      <c r="D288" s="7">
        <v>1</v>
      </c>
      <c r="E288" s="16"/>
      <c r="F288" s="130"/>
    </row>
    <row r="289" spans="1:6">
      <c r="A289" s="123"/>
      <c r="B289" s="6"/>
      <c r="C289" s="7"/>
      <c r="D289" s="7"/>
      <c r="E289" s="16"/>
      <c r="F289" s="130"/>
    </row>
    <row r="290" spans="1:6">
      <c r="A290" s="123">
        <v>5</v>
      </c>
      <c r="B290" s="6" t="s">
        <v>492</v>
      </c>
      <c r="C290" s="7" t="s">
        <v>30</v>
      </c>
      <c r="D290" s="7">
        <v>2</v>
      </c>
      <c r="E290" s="16"/>
      <c r="F290" s="130"/>
    </row>
    <row r="291" spans="1:6" ht="16" customHeight="1">
      <c r="A291" s="123"/>
      <c r="B291" s="12"/>
      <c r="C291" s="4"/>
      <c r="D291" s="7"/>
      <c r="E291" s="16"/>
      <c r="F291" s="130"/>
    </row>
    <row r="292" spans="1:6">
      <c r="A292" s="123">
        <v>4</v>
      </c>
      <c r="B292" s="6" t="s">
        <v>493</v>
      </c>
      <c r="C292" s="7" t="s">
        <v>30</v>
      </c>
      <c r="D292" s="7">
        <v>1</v>
      </c>
      <c r="E292" s="16"/>
      <c r="F292" s="130"/>
    </row>
    <row r="293" spans="1:6">
      <c r="A293" s="123"/>
      <c r="B293" s="6"/>
      <c r="C293" s="7"/>
      <c r="D293" s="7"/>
      <c r="E293" s="16"/>
      <c r="F293" s="130"/>
    </row>
    <row r="294" spans="1:6">
      <c r="A294" s="123">
        <v>5</v>
      </c>
      <c r="B294" s="6" t="s">
        <v>494</v>
      </c>
      <c r="C294" s="7" t="s">
        <v>30</v>
      </c>
      <c r="D294" s="7">
        <v>1</v>
      </c>
      <c r="E294" s="16"/>
      <c r="F294" s="130"/>
    </row>
    <row r="295" spans="1:6">
      <c r="A295" s="123"/>
      <c r="B295" s="6"/>
      <c r="C295" s="7"/>
      <c r="D295" s="7"/>
      <c r="E295" s="16"/>
      <c r="F295" s="130"/>
    </row>
    <row r="296" spans="1:6">
      <c r="A296" s="124"/>
      <c r="B296" s="120"/>
      <c r="C296" s="118"/>
      <c r="D296" s="118"/>
      <c r="E296" s="119"/>
      <c r="F296" s="132"/>
    </row>
    <row r="297" spans="1:6">
      <c r="A297" s="123"/>
      <c r="B297" s="6"/>
      <c r="C297" s="4"/>
      <c r="D297" s="7"/>
      <c r="E297" s="16"/>
      <c r="F297" s="130"/>
    </row>
    <row r="298" spans="1:6" ht="13">
      <c r="A298" s="123"/>
      <c r="B298" s="48" t="s">
        <v>265</v>
      </c>
      <c r="C298" s="4"/>
      <c r="D298" s="7"/>
      <c r="E298" s="16"/>
      <c r="F298" s="130"/>
    </row>
    <row r="299" spans="1:6" ht="13">
      <c r="A299" s="123"/>
      <c r="B299" s="48" t="s">
        <v>266</v>
      </c>
      <c r="C299" s="4"/>
      <c r="D299" s="7"/>
      <c r="E299" s="16"/>
      <c r="F299" s="130"/>
    </row>
    <row r="300" spans="1:6" ht="13">
      <c r="A300" s="123"/>
      <c r="B300" s="48" t="s">
        <v>267</v>
      </c>
      <c r="C300" s="4"/>
      <c r="D300" s="7"/>
      <c r="E300" s="16"/>
      <c r="F300" s="130"/>
    </row>
    <row r="301" spans="1:6" ht="13">
      <c r="A301" s="123"/>
      <c r="B301" s="48"/>
      <c r="C301" s="4"/>
      <c r="D301" s="7"/>
      <c r="E301" s="16"/>
      <c r="F301" s="130"/>
    </row>
    <row r="302" spans="1:6" ht="25">
      <c r="A302" s="123"/>
      <c r="B302" s="6" t="s">
        <v>198</v>
      </c>
      <c r="C302" s="4"/>
      <c r="D302" s="7"/>
      <c r="E302" s="16"/>
      <c r="F302" s="130"/>
    </row>
    <row r="303" spans="1:6">
      <c r="A303" s="123"/>
      <c r="B303" s="14" t="s">
        <v>268</v>
      </c>
      <c r="C303" s="4"/>
      <c r="D303" s="7"/>
      <c r="E303" s="16"/>
      <c r="F303" s="130"/>
    </row>
    <row r="304" spans="1:6">
      <c r="A304" s="123"/>
      <c r="B304" s="14" t="s">
        <v>269</v>
      </c>
      <c r="C304" s="4"/>
      <c r="D304" s="7"/>
      <c r="E304" s="16"/>
      <c r="F304" s="130"/>
    </row>
    <row r="305" spans="1:6">
      <c r="A305" s="123">
        <v>1</v>
      </c>
      <c r="B305" s="6" t="s">
        <v>270</v>
      </c>
      <c r="C305" s="7" t="s">
        <v>10</v>
      </c>
      <c r="D305" s="7">
        <v>43</v>
      </c>
      <c r="E305" s="16"/>
      <c r="F305" s="130"/>
    </row>
    <row r="306" spans="1:6">
      <c r="A306" s="123"/>
      <c r="B306" s="6"/>
      <c r="C306" s="7"/>
      <c r="D306" s="7"/>
      <c r="E306" s="16"/>
      <c r="F306" s="130"/>
    </row>
    <row r="307" spans="1:6">
      <c r="A307" s="124"/>
      <c r="B307" s="120"/>
      <c r="C307" s="118"/>
      <c r="D307" s="118"/>
      <c r="E307" s="119"/>
      <c r="F307" s="132"/>
    </row>
    <row r="308" spans="1:6" ht="13">
      <c r="A308" s="123"/>
      <c r="B308" s="48"/>
      <c r="C308" s="4"/>
      <c r="D308" s="7"/>
      <c r="E308" s="16"/>
      <c r="F308" s="130"/>
    </row>
    <row r="309" spans="1:6" ht="13">
      <c r="A309" s="123"/>
      <c r="B309" s="48" t="s">
        <v>271</v>
      </c>
      <c r="C309" s="4"/>
      <c r="D309" s="7"/>
      <c r="E309" s="16"/>
      <c r="F309" s="130"/>
    </row>
    <row r="310" spans="1:6" ht="13">
      <c r="A310" s="123"/>
      <c r="B310" s="48" t="s">
        <v>272</v>
      </c>
      <c r="C310" s="4"/>
      <c r="D310" s="7"/>
      <c r="E310" s="16"/>
      <c r="F310" s="130"/>
    </row>
    <row r="311" spans="1:6" ht="13">
      <c r="A311" s="123"/>
      <c r="B311" s="48"/>
      <c r="C311" s="4"/>
      <c r="D311" s="7"/>
      <c r="E311" s="16"/>
      <c r="F311" s="130"/>
    </row>
    <row r="312" spans="1:6" ht="25">
      <c r="A312" s="123"/>
      <c r="B312" s="6" t="s">
        <v>198</v>
      </c>
      <c r="C312" s="7"/>
      <c r="D312" s="7"/>
      <c r="E312" s="16"/>
      <c r="F312" s="130"/>
    </row>
    <row r="313" spans="1:6">
      <c r="A313" s="123"/>
      <c r="B313" s="14" t="s">
        <v>273</v>
      </c>
      <c r="C313" s="7"/>
      <c r="D313" s="7"/>
      <c r="E313" s="16"/>
      <c r="F313" s="130"/>
    </row>
    <row r="314" spans="1:6" ht="25">
      <c r="A314" s="123"/>
      <c r="B314" s="6" t="s">
        <v>478</v>
      </c>
      <c r="C314" s="7"/>
      <c r="D314" s="7"/>
      <c r="E314" s="16"/>
      <c r="F314" s="130"/>
    </row>
    <row r="315" spans="1:6">
      <c r="A315" s="123">
        <v>1</v>
      </c>
      <c r="B315" s="6" t="s">
        <v>274</v>
      </c>
      <c r="C315" s="7" t="s">
        <v>10</v>
      </c>
      <c r="D315" s="7">
        <v>43</v>
      </c>
      <c r="E315" s="16"/>
      <c r="F315" s="130"/>
    </row>
    <row r="316" spans="1:6">
      <c r="A316" s="123"/>
      <c r="B316" s="6"/>
      <c r="C316" s="7"/>
      <c r="D316" s="7"/>
      <c r="E316" s="16"/>
      <c r="F316" s="130"/>
    </row>
    <row r="317" spans="1:6">
      <c r="A317" s="123">
        <v>2</v>
      </c>
      <c r="B317" s="6" t="s">
        <v>275</v>
      </c>
      <c r="C317" s="7" t="s">
        <v>31</v>
      </c>
      <c r="D317" s="7">
        <f>D198</f>
        <v>38</v>
      </c>
      <c r="E317" s="16"/>
      <c r="F317" s="130"/>
    </row>
    <row r="318" spans="1:6">
      <c r="A318" s="123"/>
      <c r="B318" s="6"/>
      <c r="C318" s="7"/>
      <c r="D318" s="7"/>
      <c r="E318" s="16"/>
      <c r="F318" s="130"/>
    </row>
    <row r="319" spans="1:6">
      <c r="A319" s="124"/>
      <c r="B319" s="120"/>
      <c r="C319" s="118"/>
      <c r="D319" s="118"/>
      <c r="E319" s="119"/>
      <c r="F319" s="132"/>
    </row>
    <row r="320" spans="1:6">
      <c r="A320" s="123"/>
      <c r="B320" s="6"/>
      <c r="C320" s="7"/>
      <c r="D320" s="7"/>
      <c r="E320" s="16"/>
      <c r="F320" s="130"/>
    </row>
    <row r="321" spans="1:6" ht="13">
      <c r="A321" s="123"/>
      <c r="B321" s="48" t="s">
        <v>276</v>
      </c>
      <c r="C321" s="7"/>
      <c r="D321" s="7"/>
      <c r="E321" s="16"/>
      <c r="F321" s="130"/>
    </row>
    <row r="322" spans="1:6" ht="13">
      <c r="A322" s="123"/>
      <c r="B322" s="48" t="s">
        <v>277</v>
      </c>
      <c r="C322" s="7"/>
      <c r="D322" s="7"/>
      <c r="E322" s="16"/>
      <c r="F322" s="130"/>
    </row>
    <row r="323" spans="1:6">
      <c r="A323" s="123"/>
      <c r="B323" s="6"/>
      <c r="C323" s="7"/>
      <c r="D323" s="7"/>
      <c r="E323" s="46"/>
      <c r="F323" s="130"/>
    </row>
    <row r="324" spans="1:6" ht="13">
      <c r="A324" s="123"/>
      <c r="B324" s="48" t="s">
        <v>278</v>
      </c>
      <c r="C324" s="7"/>
      <c r="D324" s="7"/>
      <c r="E324" s="16"/>
      <c r="F324" s="130"/>
    </row>
    <row r="325" spans="1:6" ht="26">
      <c r="A325" s="123"/>
      <c r="B325" s="12" t="s">
        <v>286</v>
      </c>
      <c r="C325" s="7"/>
      <c r="D325" s="7"/>
      <c r="E325" s="16"/>
      <c r="F325" s="130"/>
    </row>
    <row r="326" spans="1:6">
      <c r="A326" s="123"/>
      <c r="B326" s="14" t="s">
        <v>280</v>
      </c>
      <c r="C326" s="7"/>
      <c r="D326" s="7"/>
      <c r="E326" s="16"/>
      <c r="F326" s="130"/>
    </row>
    <row r="327" spans="1:6">
      <c r="A327" s="123"/>
      <c r="B327" s="14"/>
      <c r="C327" s="7"/>
      <c r="D327" s="7"/>
      <c r="E327" s="16"/>
      <c r="F327" s="130"/>
    </row>
    <row r="328" spans="1:6">
      <c r="A328" s="123">
        <v>1</v>
      </c>
      <c r="B328" s="6" t="s">
        <v>281</v>
      </c>
      <c r="C328" s="7" t="s">
        <v>31</v>
      </c>
      <c r="D328" s="7">
        <v>5</v>
      </c>
      <c r="E328" s="16"/>
      <c r="F328" s="130"/>
    </row>
    <row r="329" spans="1:6">
      <c r="A329" s="123">
        <v>2</v>
      </c>
      <c r="B329" s="6" t="s">
        <v>282</v>
      </c>
      <c r="C329" s="7" t="s">
        <v>31</v>
      </c>
      <c r="D329" s="7">
        <v>5</v>
      </c>
      <c r="E329" s="16"/>
      <c r="F329" s="130"/>
    </row>
    <row r="330" spans="1:6">
      <c r="A330" s="123"/>
      <c r="B330" s="6"/>
      <c r="C330" s="7"/>
      <c r="D330" s="7"/>
      <c r="E330" s="16"/>
      <c r="F330" s="130"/>
    </row>
    <row r="331" spans="1:6" ht="39">
      <c r="A331" s="123"/>
      <c r="B331" s="12" t="s">
        <v>285</v>
      </c>
      <c r="C331" s="7"/>
      <c r="D331" s="7"/>
      <c r="E331" s="16"/>
      <c r="F331" s="130"/>
    </row>
    <row r="332" spans="1:6" ht="13">
      <c r="A332" s="123"/>
      <c r="B332" s="12"/>
      <c r="C332" s="7"/>
      <c r="D332" s="7"/>
      <c r="E332" s="16"/>
      <c r="F332" s="130"/>
    </row>
    <row r="333" spans="1:6">
      <c r="A333" s="123"/>
      <c r="B333" s="14" t="s">
        <v>283</v>
      </c>
      <c r="C333" s="7"/>
      <c r="D333" s="7"/>
      <c r="E333" s="16"/>
      <c r="F333" s="130"/>
    </row>
    <row r="334" spans="1:6">
      <c r="A334" s="123"/>
      <c r="B334" s="14"/>
      <c r="C334" s="7"/>
      <c r="D334" s="7"/>
      <c r="E334" s="16"/>
      <c r="F334" s="130"/>
    </row>
    <row r="335" spans="1:6">
      <c r="A335" s="123">
        <v>3</v>
      </c>
      <c r="B335" s="6" t="s">
        <v>281</v>
      </c>
      <c r="C335" s="7" t="s">
        <v>31</v>
      </c>
      <c r="D335" s="7">
        <v>5</v>
      </c>
      <c r="E335" s="16"/>
      <c r="F335" s="130"/>
    </row>
    <row r="336" spans="1:6">
      <c r="A336" s="123">
        <v>4</v>
      </c>
      <c r="B336" s="6" t="s">
        <v>282</v>
      </c>
      <c r="C336" s="7" t="s">
        <v>31</v>
      </c>
      <c r="D336" s="7">
        <v>2</v>
      </c>
      <c r="E336" s="16"/>
      <c r="F336" s="130"/>
    </row>
    <row r="337" spans="1:6">
      <c r="A337" s="123"/>
      <c r="B337" s="6"/>
      <c r="C337" s="7"/>
      <c r="D337" s="7"/>
      <c r="E337" s="16"/>
      <c r="F337" s="130"/>
    </row>
    <row r="338" spans="1:6">
      <c r="A338" s="123"/>
      <c r="B338" s="14" t="s">
        <v>284</v>
      </c>
      <c r="C338" s="7"/>
      <c r="D338" s="7"/>
      <c r="E338" s="16"/>
      <c r="F338" s="130"/>
    </row>
    <row r="339" spans="1:6">
      <c r="A339" s="123"/>
      <c r="B339" s="14"/>
      <c r="C339" s="7"/>
      <c r="D339" s="7"/>
      <c r="E339" s="16"/>
      <c r="F339" s="130"/>
    </row>
    <row r="340" spans="1:6">
      <c r="A340" s="123">
        <v>5</v>
      </c>
      <c r="B340" s="6" t="s">
        <v>288</v>
      </c>
      <c r="C340" s="7" t="s">
        <v>30</v>
      </c>
      <c r="D340" s="7">
        <v>2</v>
      </c>
      <c r="E340" s="16"/>
      <c r="F340" s="130"/>
    </row>
    <row r="341" spans="1:6">
      <c r="A341" s="123">
        <v>6</v>
      </c>
      <c r="B341" s="6" t="s">
        <v>289</v>
      </c>
      <c r="C341" s="7" t="s">
        <v>31</v>
      </c>
      <c r="D341" s="7">
        <v>4</v>
      </c>
      <c r="E341" s="16"/>
      <c r="F341" s="130"/>
    </row>
    <row r="342" spans="1:6">
      <c r="A342" s="123">
        <v>7</v>
      </c>
      <c r="B342" s="6" t="s">
        <v>287</v>
      </c>
      <c r="C342" s="7" t="s">
        <v>30</v>
      </c>
      <c r="D342" s="7">
        <v>1</v>
      </c>
      <c r="E342" s="16"/>
      <c r="F342" s="130"/>
    </row>
    <row r="343" spans="1:6">
      <c r="A343" s="123">
        <v>8</v>
      </c>
      <c r="B343" s="6" t="s">
        <v>290</v>
      </c>
      <c r="C343" s="7" t="s">
        <v>30</v>
      </c>
      <c r="D343" s="7">
        <v>1</v>
      </c>
      <c r="E343" s="16"/>
      <c r="F343" s="130"/>
    </row>
    <row r="344" spans="1:6">
      <c r="A344" s="123">
        <v>9</v>
      </c>
      <c r="B344" s="6" t="s">
        <v>291</v>
      </c>
      <c r="C344" s="7" t="s">
        <v>30</v>
      </c>
      <c r="D344" s="7">
        <v>1</v>
      </c>
      <c r="F344" s="130"/>
    </row>
    <row r="345" spans="1:6">
      <c r="A345" s="123">
        <v>10</v>
      </c>
      <c r="B345" s="6" t="s">
        <v>292</v>
      </c>
      <c r="C345" s="7" t="s">
        <v>30</v>
      </c>
      <c r="D345" s="7">
        <v>1</v>
      </c>
      <c r="E345" s="16"/>
      <c r="F345" s="130"/>
    </row>
    <row r="346" spans="1:6">
      <c r="A346" s="123"/>
      <c r="B346" s="6"/>
      <c r="C346" s="7"/>
      <c r="D346" s="7"/>
      <c r="E346" s="16"/>
      <c r="F346" s="130"/>
    </row>
    <row r="347" spans="1:6">
      <c r="A347" s="123"/>
      <c r="B347" s="14" t="s">
        <v>293</v>
      </c>
      <c r="C347" s="7"/>
      <c r="D347" s="7"/>
      <c r="E347" s="16"/>
      <c r="F347" s="130"/>
    </row>
    <row r="348" spans="1:6" ht="25">
      <c r="A348" s="123">
        <v>11</v>
      </c>
      <c r="B348" s="6" t="s">
        <v>294</v>
      </c>
      <c r="C348" s="7" t="s">
        <v>30</v>
      </c>
      <c r="D348" s="7">
        <v>1</v>
      </c>
      <c r="E348" s="16"/>
      <c r="F348" s="130"/>
    </row>
    <row r="349" spans="1:6">
      <c r="A349" s="123"/>
      <c r="B349" s="14"/>
      <c r="C349" s="7"/>
      <c r="D349" s="7"/>
      <c r="E349" s="16"/>
      <c r="F349" s="130"/>
    </row>
    <row r="350" spans="1:6">
      <c r="A350" s="123"/>
      <c r="B350" s="14" t="s">
        <v>295</v>
      </c>
      <c r="C350" s="7"/>
      <c r="D350" s="7"/>
      <c r="E350" s="16"/>
      <c r="F350" s="130"/>
    </row>
    <row r="351" spans="1:6" ht="25">
      <c r="A351" s="123">
        <v>12</v>
      </c>
      <c r="B351" s="6" t="s">
        <v>296</v>
      </c>
      <c r="C351" s="7" t="s">
        <v>31</v>
      </c>
      <c r="D351" s="7">
        <v>10</v>
      </c>
      <c r="E351" s="16"/>
      <c r="F351" s="130"/>
    </row>
    <row r="352" spans="1:6">
      <c r="A352" s="123"/>
      <c r="B352" s="14"/>
      <c r="C352" s="4"/>
      <c r="D352" s="7"/>
      <c r="E352" s="16"/>
      <c r="F352" s="130"/>
    </row>
    <row r="353" spans="1:6">
      <c r="A353" s="123"/>
      <c r="B353" s="14" t="s">
        <v>297</v>
      </c>
      <c r="C353" s="4"/>
      <c r="D353" s="7"/>
      <c r="E353" s="16"/>
      <c r="F353" s="130"/>
    </row>
    <row r="354" spans="1:6">
      <c r="A354" s="123"/>
      <c r="B354" s="14"/>
      <c r="C354" s="4"/>
      <c r="D354" s="7"/>
      <c r="E354" s="16"/>
      <c r="F354" s="130"/>
    </row>
    <row r="355" spans="1:6" ht="25">
      <c r="A355" s="123">
        <v>13</v>
      </c>
      <c r="B355" s="6" t="s">
        <v>298</v>
      </c>
      <c r="C355" s="7" t="s">
        <v>30</v>
      </c>
      <c r="D355" s="7">
        <v>1</v>
      </c>
      <c r="E355" s="16"/>
      <c r="F355" s="130"/>
    </row>
    <row r="356" spans="1:6" ht="25">
      <c r="A356" s="123">
        <v>14</v>
      </c>
      <c r="B356" s="6" t="s">
        <v>299</v>
      </c>
      <c r="C356" s="7" t="s">
        <v>30</v>
      </c>
      <c r="D356" s="7">
        <v>1</v>
      </c>
      <c r="E356" s="16"/>
      <c r="F356" s="130"/>
    </row>
    <row r="357" spans="1:6">
      <c r="A357" s="123"/>
      <c r="B357" s="6"/>
      <c r="C357" s="7"/>
      <c r="D357" s="7"/>
      <c r="E357" s="16"/>
      <c r="F357" s="130"/>
    </row>
    <row r="358" spans="1:6">
      <c r="A358" s="123"/>
      <c r="B358" s="14" t="s">
        <v>300</v>
      </c>
      <c r="C358" s="4"/>
      <c r="D358" s="7"/>
      <c r="E358" s="16"/>
      <c r="F358" s="130"/>
    </row>
    <row r="359" spans="1:6">
      <c r="A359" s="123"/>
      <c r="B359" s="14"/>
      <c r="C359" s="4"/>
      <c r="D359" s="7"/>
      <c r="E359" s="16"/>
      <c r="F359" s="130"/>
    </row>
    <row r="360" spans="1:6">
      <c r="A360" s="123">
        <v>15</v>
      </c>
      <c r="B360" s="6" t="s">
        <v>301</v>
      </c>
      <c r="C360" s="7" t="s">
        <v>30</v>
      </c>
      <c r="D360" s="7">
        <v>1</v>
      </c>
      <c r="E360" s="16"/>
      <c r="F360" s="130"/>
    </row>
    <row r="361" spans="1:6">
      <c r="A361" s="123">
        <v>16</v>
      </c>
      <c r="B361" s="6" t="s">
        <v>302</v>
      </c>
      <c r="C361" s="7" t="s">
        <v>30</v>
      </c>
      <c r="D361" s="7">
        <v>2</v>
      </c>
      <c r="E361" s="16"/>
      <c r="F361" s="130"/>
    </row>
    <row r="362" spans="1:6">
      <c r="A362" s="123"/>
      <c r="B362" s="6"/>
      <c r="C362" s="7"/>
      <c r="D362" s="7"/>
      <c r="E362" s="16"/>
      <c r="F362" s="130"/>
    </row>
    <row r="363" spans="1:6">
      <c r="A363" s="123"/>
      <c r="B363" s="14" t="s">
        <v>303</v>
      </c>
      <c r="C363" s="7"/>
      <c r="D363" s="7"/>
      <c r="E363" s="16"/>
      <c r="F363" s="130"/>
    </row>
    <row r="364" spans="1:6" ht="26">
      <c r="A364" s="123"/>
      <c r="B364" s="12" t="s">
        <v>279</v>
      </c>
      <c r="C364" s="7"/>
      <c r="D364" s="7"/>
      <c r="E364" s="16"/>
      <c r="F364" s="130"/>
    </row>
    <row r="365" spans="1:6" ht="13">
      <c r="A365" s="123"/>
      <c r="B365" s="12"/>
      <c r="C365" s="7"/>
      <c r="D365" s="7"/>
      <c r="E365" s="16"/>
      <c r="F365" s="130"/>
    </row>
    <row r="366" spans="1:6">
      <c r="A366" s="123"/>
      <c r="B366" s="14" t="s">
        <v>304</v>
      </c>
      <c r="C366" s="7"/>
      <c r="D366" s="7"/>
      <c r="E366" s="16"/>
      <c r="F366" s="130"/>
    </row>
    <row r="367" spans="1:6">
      <c r="A367" s="123">
        <v>17</v>
      </c>
      <c r="B367" s="6" t="s">
        <v>281</v>
      </c>
      <c r="C367" s="7" t="s">
        <v>31</v>
      </c>
      <c r="D367" s="7">
        <v>10</v>
      </c>
      <c r="E367" s="16"/>
      <c r="F367" s="130"/>
    </row>
    <row r="368" spans="1:6">
      <c r="A368" s="123">
        <v>18</v>
      </c>
      <c r="B368" s="1" t="s">
        <v>305</v>
      </c>
      <c r="C368" s="7" t="s">
        <v>31</v>
      </c>
      <c r="D368" s="7">
        <v>10</v>
      </c>
      <c r="E368" s="16"/>
      <c r="F368" s="130"/>
    </row>
    <row r="369" spans="1:6">
      <c r="A369" s="123"/>
      <c r="C369" s="7"/>
      <c r="D369" s="7"/>
      <c r="E369" s="16"/>
      <c r="F369" s="130"/>
    </row>
    <row r="370" spans="1:6">
      <c r="A370" s="123"/>
      <c r="B370" s="14" t="s">
        <v>284</v>
      </c>
      <c r="C370" s="7"/>
      <c r="D370" s="7"/>
      <c r="E370" s="16"/>
      <c r="F370" s="130"/>
    </row>
    <row r="371" spans="1:6">
      <c r="A371" s="123">
        <v>19</v>
      </c>
      <c r="B371" s="6" t="s">
        <v>306</v>
      </c>
      <c r="C371" s="7" t="s">
        <v>31</v>
      </c>
      <c r="D371" s="7">
        <v>10</v>
      </c>
      <c r="E371" s="16"/>
      <c r="F371" s="130"/>
    </row>
    <row r="372" spans="1:6">
      <c r="A372" s="123">
        <v>20</v>
      </c>
      <c r="B372" s="1" t="s">
        <v>307</v>
      </c>
      <c r="C372" s="7" t="s">
        <v>30</v>
      </c>
      <c r="D372" s="7">
        <v>1</v>
      </c>
      <c r="E372" s="16"/>
      <c r="F372" s="130"/>
    </row>
    <row r="373" spans="1:6">
      <c r="A373" s="123">
        <v>21</v>
      </c>
      <c r="B373" s="1" t="s">
        <v>308</v>
      </c>
      <c r="C373" s="7" t="s">
        <v>31</v>
      </c>
      <c r="D373" s="7">
        <v>5</v>
      </c>
      <c r="E373" s="16"/>
      <c r="F373" s="130"/>
    </row>
    <row r="374" spans="1:6">
      <c r="A374" s="123"/>
      <c r="C374" s="7"/>
      <c r="D374" s="7"/>
      <c r="E374" s="16"/>
      <c r="F374" s="130"/>
    </row>
    <row r="375" spans="1:6">
      <c r="A375" s="123"/>
      <c r="B375" s="14" t="s">
        <v>309</v>
      </c>
      <c r="C375" s="7"/>
      <c r="D375" s="7"/>
      <c r="E375" s="16"/>
      <c r="F375" s="130"/>
    </row>
    <row r="376" spans="1:6">
      <c r="A376" s="123">
        <v>22</v>
      </c>
      <c r="B376" s="1" t="s">
        <v>310</v>
      </c>
      <c r="C376" s="7" t="s">
        <v>30</v>
      </c>
      <c r="D376" s="7">
        <v>3</v>
      </c>
      <c r="E376" s="16"/>
      <c r="F376" s="130"/>
    </row>
    <row r="377" spans="1:6">
      <c r="A377" s="123">
        <v>23</v>
      </c>
      <c r="B377" s="1" t="s">
        <v>288</v>
      </c>
      <c r="C377" s="7" t="s">
        <v>30</v>
      </c>
      <c r="D377" s="7">
        <v>3</v>
      </c>
      <c r="E377" s="16"/>
      <c r="F377" s="130"/>
    </row>
    <row r="378" spans="1:6">
      <c r="A378" s="123">
        <v>24</v>
      </c>
      <c r="B378" s="1" t="s">
        <v>311</v>
      </c>
      <c r="C378" s="7" t="s">
        <v>30</v>
      </c>
      <c r="D378" s="7">
        <v>3</v>
      </c>
      <c r="E378" s="16"/>
      <c r="F378" s="130"/>
    </row>
    <row r="379" spans="1:6" ht="13">
      <c r="A379" s="123"/>
      <c r="B379" s="21" t="s">
        <v>252</v>
      </c>
      <c r="C379" s="7"/>
      <c r="D379" s="7"/>
      <c r="E379" s="16"/>
      <c r="F379" s="130"/>
    </row>
    <row r="380" spans="1:6">
      <c r="A380" s="123">
        <v>25</v>
      </c>
      <c r="B380" s="1" t="s">
        <v>312</v>
      </c>
      <c r="C380" s="7" t="s">
        <v>39</v>
      </c>
      <c r="D380" s="7">
        <v>1</v>
      </c>
      <c r="E380" s="16"/>
      <c r="F380" s="130"/>
    </row>
    <row r="381" spans="1:6">
      <c r="A381" s="123"/>
      <c r="C381" s="7"/>
      <c r="D381" s="7"/>
      <c r="E381" s="16"/>
      <c r="F381" s="130"/>
    </row>
    <row r="382" spans="1:6">
      <c r="A382" s="123"/>
      <c r="B382" s="22" t="s">
        <v>66</v>
      </c>
      <c r="C382" s="7"/>
      <c r="D382" s="7"/>
      <c r="E382" s="16"/>
      <c r="F382" s="130"/>
    </row>
    <row r="383" spans="1:6" ht="26">
      <c r="A383" s="123"/>
      <c r="B383" s="12" t="s">
        <v>315</v>
      </c>
      <c r="C383" s="7"/>
      <c r="D383" s="7"/>
      <c r="E383" s="16"/>
      <c r="F383" s="130"/>
    </row>
    <row r="384" spans="1:6" ht="13">
      <c r="A384" s="123"/>
      <c r="B384" s="45"/>
      <c r="C384" s="7"/>
      <c r="D384" s="7"/>
      <c r="E384" s="16"/>
      <c r="F384" s="130"/>
    </row>
    <row r="385" spans="1:6">
      <c r="A385" s="123"/>
      <c r="B385" s="22" t="s">
        <v>313</v>
      </c>
      <c r="C385" s="7"/>
      <c r="D385" s="7"/>
      <c r="E385" s="16"/>
      <c r="F385" s="130"/>
    </row>
    <row r="386" spans="1:6">
      <c r="A386" s="123">
        <v>26</v>
      </c>
      <c r="B386" s="6" t="s">
        <v>314</v>
      </c>
      <c r="C386" s="7" t="s">
        <v>31</v>
      </c>
      <c r="D386" s="7">
        <v>10</v>
      </c>
      <c r="E386" s="16"/>
      <c r="F386" s="130"/>
    </row>
    <row r="387" spans="1:6">
      <c r="A387" s="123">
        <v>27</v>
      </c>
      <c r="B387" s="1" t="s">
        <v>316</v>
      </c>
      <c r="C387" s="7" t="s">
        <v>31</v>
      </c>
      <c r="D387" s="7">
        <v>9</v>
      </c>
      <c r="E387" s="16"/>
      <c r="F387" s="130"/>
    </row>
    <row r="388" spans="1:6">
      <c r="A388" s="123"/>
      <c r="B388" s="1" t="s">
        <v>317</v>
      </c>
      <c r="C388" s="7"/>
      <c r="D388" s="7"/>
      <c r="E388" s="16"/>
      <c r="F388" s="130"/>
    </row>
    <row r="389" spans="1:6">
      <c r="A389" s="123">
        <v>28</v>
      </c>
      <c r="B389" s="1" t="s">
        <v>316</v>
      </c>
      <c r="C389" s="7" t="s">
        <v>31</v>
      </c>
      <c r="D389" s="7">
        <v>9</v>
      </c>
      <c r="E389" s="16"/>
      <c r="F389" s="130"/>
    </row>
    <row r="390" spans="1:6" ht="13">
      <c r="A390" s="123"/>
      <c r="B390" s="21" t="s">
        <v>318</v>
      </c>
      <c r="C390" s="7"/>
      <c r="D390" s="7"/>
      <c r="E390" s="16"/>
      <c r="F390" s="130"/>
    </row>
    <row r="391" spans="1:6">
      <c r="A391" s="123"/>
      <c r="B391" s="1" t="s">
        <v>313</v>
      </c>
      <c r="C391" s="7"/>
      <c r="D391" s="7"/>
      <c r="E391" s="16"/>
      <c r="F391" s="130"/>
    </row>
    <row r="392" spans="1:6">
      <c r="A392" s="123"/>
      <c r="C392" s="7"/>
      <c r="D392" s="7"/>
      <c r="E392" s="16"/>
      <c r="F392" s="130"/>
    </row>
    <row r="393" spans="1:6">
      <c r="A393" s="123">
        <v>29</v>
      </c>
      <c r="B393" s="1" t="s">
        <v>319</v>
      </c>
      <c r="C393" s="7" t="s">
        <v>30</v>
      </c>
      <c r="D393" s="7">
        <v>4</v>
      </c>
      <c r="E393" s="16"/>
      <c r="F393" s="130"/>
    </row>
    <row r="394" spans="1:6">
      <c r="A394" s="123">
        <v>30</v>
      </c>
      <c r="B394" s="1" t="s">
        <v>320</v>
      </c>
      <c r="C394" s="7" t="s">
        <v>30</v>
      </c>
      <c r="D394" s="7">
        <v>4</v>
      </c>
      <c r="E394" s="16"/>
      <c r="F394" s="130"/>
    </row>
    <row r="395" spans="1:6">
      <c r="A395" s="123"/>
      <c r="C395" s="7"/>
      <c r="D395" s="7"/>
      <c r="E395" s="16"/>
      <c r="F395" s="130"/>
    </row>
    <row r="396" spans="1:6">
      <c r="A396" s="123"/>
      <c r="B396" s="22" t="s">
        <v>321</v>
      </c>
      <c r="C396" s="7"/>
      <c r="D396" s="7"/>
      <c r="E396" s="16"/>
      <c r="F396" s="130"/>
    </row>
    <row r="397" spans="1:6" ht="25">
      <c r="A397" s="123">
        <v>31</v>
      </c>
      <c r="B397" s="6" t="s">
        <v>322</v>
      </c>
      <c r="C397" s="7" t="s">
        <v>30</v>
      </c>
      <c r="D397" s="7">
        <v>1</v>
      </c>
      <c r="E397" s="16"/>
      <c r="F397" s="130"/>
    </row>
    <row r="398" spans="1:6" ht="25">
      <c r="A398" s="123">
        <v>32</v>
      </c>
      <c r="B398" s="6" t="s">
        <v>323</v>
      </c>
      <c r="C398" s="7" t="s">
        <v>30</v>
      </c>
      <c r="D398" s="7">
        <v>2</v>
      </c>
      <c r="E398" s="16"/>
      <c r="F398" s="130"/>
    </row>
    <row r="399" spans="1:6">
      <c r="A399" s="123"/>
      <c r="B399" s="43"/>
      <c r="C399" s="7"/>
      <c r="D399" s="7"/>
      <c r="E399" s="16"/>
      <c r="F399" s="130"/>
    </row>
    <row r="400" spans="1:6">
      <c r="A400" s="123"/>
      <c r="B400" s="22" t="s">
        <v>252</v>
      </c>
      <c r="C400" s="7"/>
      <c r="D400" s="7"/>
      <c r="E400" s="16"/>
      <c r="F400" s="130"/>
    </row>
    <row r="401" spans="1:6">
      <c r="A401" s="123">
        <v>33</v>
      </c>
      <c r="B401" s="6" t="s">
        <v>324</v>
      </c>
      <c r="C401" s="7" t="s">
        <v>14</v>
      </c>
      <c r="D401" s="7">
        <v>3</v>
      </c>
      <c r="E401" s="16"/>
      <c r="F401" s="130"/>
    </row>
    <row r="402" spans="1:6">
      <c r="A402" s="123"/>
      <c r="B402" s="6"/>
      <c r="C402" s="7"/>
      <c r="D402" s="7"/>
      <c r="E402" s="16"/>
      <c r="F402" s="130"/>
    </row>
    <row r="403" spans="1:6">
      <c r="A403" s="123"/>
      <c r="B403" s="14" t="s">
        <v>326</v>
      </c>
      <c r="C403" s="7"/>
      <c r="D403" s="7"/>
      <c r="E403" s="16"/>
      <c r="F403" s="130"/>
    </row>
    <row r="404" spans="1:6">
      <c r="A404" s="123"/>
      <c r="B404" s="47"/>
      <c r="C404" s="7"/>
      <c r="D404" s="7"/>
      <c r="E404" s="16"/>
      <c r="F404" s="130"/>
    </row>
    <row r="405" spans="1:6">
      <c r="A405" s="123">
        <v>34</v>
      </c>
      <c r="B405" s="1" t="s">
        <v>325</v>
      </c>
      <c r="C405" s="7" t="s">
        <v>30</v>
      </c>
      <c r="D405" s="7">
        <v>1</v>
      </c>
      <c r="E405" s="16"/>
      <c r="F405" s="130"/>
    </row>
    <row r="406" spans="1:6">
      <c r="A406" s="123"/>
      <c r="B406" s="22" t="s">
        <v>327</v>
      </c>
      <c r="C406" s="7"/>
      <c r="D406" s="7"/>
      <c r="E406" s="16"/>
      <c r="F406" s="130"/>
    </row>
    <row r="407" spans="1:6">
      <c r="A407" s="123">
        <v>35</v>
      </c>
      <c r="B407" s="1" t="s">
        <v>328</v>
      </c>
      <c r="C407" s="7" t="s">
        <v>30</v>
      </c>
      <c r="D407" s="7">
        <v>1</v>
      </c>
      <c r="E407" s="16"/>
      <c r="F407" s="130"/>
    </row>
    <row r="408" spans="1:6">
      <c r="A408" s="123"/>
      <c r="C408" s="7"/>
      <c r="D408" s="7"/>
      <c r="E408" s="16"/>
      <c r="F408" s="130"/>
    </row>
    <row r="409" spans="1:6">
      <c r="A409" s="123"/>
      <c r="B409" s="22" t="s">
        <v>329</v>
      </c>
      <c r="C409" s="7"/>
      <c r="D409" s="7"/>
      <c r="E409" s="16"/>
      <c r="F409" s="130"/>
    </row>
    <row r="410" spans="1:6">
      <c r="A410" s="123">
        <v>36</v>
      </c>
      <c r="B410" s="1" t="s">
        <v>330</v>
      </c>
      <c r="C410" s="7" t="s">
        <v>30</v>
      </c>
      <c r="D410" s="7">
        <v>1</v>
      </c>
      <c r="E410" s="16"/>
      <c r="F410" s="130"/>
    </row>
    <row r="411" spans="1:6">
      <c r="A411" s="123"/>
      <c r="C411" s="7"/>
      <c r="D411" s="7"/>
      <c r="E411" s="16"/>
      <c r="F411" s="130"/>
    </row>
    <row r="412" spans="1:6">
      <c r="A412" s="123"/>
      <c r="B412" s="14" t="s">
        <v>331</v>
      </c>
      <c r="C412" s="7"/>
      <c r="D412" s="7"/>
      <c r="E412" s="16"/>
      <c r="F412" s="130"/>
    </row>
    <row r="413" spans="1:6">
      <c r="A413" s="123">
        <v>37</v>
      </c>
      <c r="B413" s="1" t="s">
        <v>320</v>
      </c>
      <c r="C413" s="7" t="s">
        <v>30</v>
      </c>
      <c r="D413" s="7">
        <v>1</v>
      </c>
      <c r="E413" s="16"/>
      <c r="F413" s="130"/>
    </row>
    <row r="414" spans="1:6">
      <c r="A414" s="123"/>
      <c r="C414" s="7"/>
      <c r="D414" s="7"/>
      <c r="E414" s="16"/>
      <c r="F414" s="130"/>
    </row>
    <row r="415" spans="1:6">
      <c r="A415" s="123"/>
      <c r="B415" s="22" t="s">
        <v>332</v>
      </c>
      <c r="C415" s="7"/>
      <c r="D415" s="7"/>
      <c r="E415" s="16"/>
      <c r="F415" s="130"/>
    </row>
    <row r="416" spans="1:6" ht="13">
      <c r="A416" s="123"/>
      <c r="B416" s="12" t="s">
        <v>334</v>
      </c>
      <c r="C416" s="7"/>
      <c r="D416" s="7"/>
      <c r="E416" s="16"/>
      <c r="F416" s="130"/>
    </row>
    <row r="417" spans="1:6">
      <c r="A417" s="123">
        <v>38</v>
      </c>
      <c r="B417" s="1" t="s">
        <v>333</v>
      </c>
      <c r="C417" s="7" t="s">
        <v>30</v>
      </c>
      <c r="D417" s="7">
        <v>1</v>
      </c>
      <c r="E417" s="16"/>
      <c r="F417" s="130"/>
    </row>
    <row r="418" spans="1:6">
      <c r="A418" s="123">
        <v>39</v>
      </c>
      <c r="B418" s="1" t="s">
        <v>335</v>
      </c>
      <c r="C418" s="7" t="s">
        <v>30</v>
      </c>
      <c r="D418" s="7">
        <v>1</v>
      </c>
      <c r="E418" s="16"/>
      <c r="F418" s="130"/>
    </row>
    <row r="419" spans="1:6">
      <c r="A419" s="123">
        <v>40</v>
      </c>
      <c r="B419" s="1" t="s">
        <v>336</v>
      </c>
      <c r="C419" s="7" t="s">
        <v>30</v>
      </c>
      <c r="D419" s="7">
        <v>1</v>
      </c>
      <c r="E419" s="16"/>
      <c r="F419" s="130"/>
    </row>
    <row r="420" spans="1:6">
      <c r="A420" s="123">
        <v>41</v>
      </c>
      <c r="B420" s="43" t="s">
        <v>337</v>
      </c>
      <c r="C420" s="7" t="s">
        <v>30</v>
      </c>
      <c r="D420" s="7">
        <v>1</v>
      </c>
      <c r="E420" s="16"/>
      <c r="F420" s="130"/>
    </row>
    <row r="421" spans="1:6">
      <c r="A421" s="123">
        <v>42</v>
      </c>
      <c r="B421" s="1" t="s">
        <v>338</v>
      </c>
      <c r="C421" s="7" t="s">
        <v>30</v>
      </c>
      <c r="D421" s="7">
        <v>1</v>
      </c>
      <c r="E421" s="16"/>
      <c r="F421" s="130"/>
    </row>
    <row r="422" spans="1:6">
      <c r="A422" s="123"/>
      <c r="C422" s="7"/>
      <c r="D422" s="7"/>
      <c r="E422" s="16"/>
      <c r="F422" s="130"/>
    </row>
    <row r="423" spans="1:6" ht="13">
      <c r="A423" s="123"/>
      <c r="B423" s="12" t="s">
        <v>340</v>
      </c>
      <c r="C423" s="7"/>
      <c r="D423" s="7"/>
      <c r="E423" s="16"/>
      <c r="F423" s="130"/>
    </row>
    <row r="424" spans="1:6">
      <c r="A424" s="123">
        <v>43</v>
      </c>
      <c r="B424" s="43" t="s">
        <v>339</v>
      </c>
      <c r="C424" s="7" t="s">
        <v>30</v>
      </c>
      <c r="D424" s="7">
        <v>1</v>
      </c>
      <c r="E424" s="16"/>
      <c r="F424" s="130"/>
    </row>
    <row r="425" spans="1:6">
      <c r="A425" s="123"/>
      <c r="B425" s="22" t="s">
        <v>247</v>
      </c>
      <c r="C425" s="7"/>
      <c r="D425" s="7"/>
      <c r="E425" s="16"/>
      <c r="F425" s="130"/>
    </row>
    <row r="426" spans="1:6">
      <c r="A426" s="123"/>
      <c r="B426" s="1" t="s">
        <v>341</v>
      </c>
      <c r="C426" s="7" t="s">
        <v>30</v>
      </c>
      <c r="D426" s="7">
        <v>1</v>
      </c>
      <c r="E426" s="16"/>
      <c r="F426" s="130"/>
    </row>
    <row r="427" spans="1:6">
      <c r="A427" s="123"/>
      <c r="B427" s="22" t="s">
        <v>342</v>
      </c>
      <c r="C427" s="7"/>
      <c r="D427" s="7"/>
      <c r="E427" s="16"/>
      <c r="F427" s="130"/>
    </row>
    <row r="428" spans="1:6" ht="25">
      <c r="A428" s="123">
        <v>44</v>
      </c>
      <c r="B428" s="43" t="s">
        <v>343</v>
      </c>
      <c r="C428" s="7" t="s">
        <v>30</v>
      </c>
      <c r="D428" s="7">
        <v>1</v>
      </c>
      <c r="E428" s="16"/>
      <c r="F428" s="130"/>
    </row>
    <row r="429" spans="1:6" ht="13">
      <c r="A429" s="123"/>
      <c r="B429" s="21" t="s">
        <v>344</v>
      </c>
      <c r="C429" s="7"/>
      <c r="D429" s="7"/>
      <c r="E429" s="16"/>
      <c r="F429" s="130"/>
    </row>
    <row r="430" spans="1:6" ht="50">
      <c r="A430" s="123">
        <v>45</v>
      </c>
      <c r="B430" s="43" t="s">
        <v>345</v>
      </c>
      <c r="C430" s="7" t="s">
        <v>30</v>
      </c>
      <c r="D430" s="7">
        <v>1</v>
      </c>
      <c r="E430" s="16"/>
      <c r="F430" s="130"/>
    </row>
    <row r="431" spans="1:6">
      <c r="A431" s="123"/>
      <c r="B431" s="43"/>
      <c r="C431" s="7"/>
      <c r="D431" s="7"/>
      <c r="E431" s="16"/>
      <c r="F431" s="130"/>
    </row>
    <row r="432" spans="1:6">
      <c r="A432" s="124"/>
      <c r="B432" s="126"/>
      <c r="C432" s="118"/>
      <c r="D432" s="118"/>
      <c r="E432" s="119"/>
      <c r="F432" s="132"/>
    </row>
    <row r="433" spans="1:6">
      <c r="A433" s="123"/>
      <c r="C433" s="7"/>
      <c r="D433" s="7"/>
      <c r="E433" s="16"/>
      <c r="F433" s="130"/>
    </row>
    <row r="434" spans="1:6" ht="13">
      <c r="A434" s="123"/>
      <c r="B434" s="23" t="s">
        <v>346</v>
      </c>
      <c r="C434" s="7"/>
      <c r="D434" s="7"/>
      <c r="E434" s="16"/>
      <c r="F434" s="130"/>
    </row>
    <row r="435" spans="1:6" ht="13">
      <c r="A435" s="123"/>
      <c r="B435" s="23" t="s">
        <v>347</v>
      </c>
      <c r="C435" s="7"/>
      <c r="D435" s="7"/>
      <c r="E435" s="16"/>
      <c r="F435" s="130"/>
    </row>
    <row r="436" spans="1:6">
      <c r="A436" s="123"/>
      <c r="C436" s="7"/>
      <c r="D436" s="7"/>
      <c r="E436" s="16"/>
      <c r="F436" s="130"/>
    </row>
    <row r="437" spans="1:6" ht="13">
      <c r="A437" s="123"/>
      <c r="B437" s="21" t="s">
        <v>348</v>
      </c>
      <c r="C437" s="7"/>
      <c r="D437" s="7"/>
      <c r="E437" s="16"/>
      <c r="F437" s="130"/>
    </row>
    <row r="438" spans="1:6" ht="13">
      <c r="A438" s="123"/>
      <c r="B438" s="21"/>
      <c r="C438" s="7"/>
      <c r="D438" s="7"/>
      <c r="E438" s="16"/>
      <c r="F438" s="130"/>
    </row>
    <row r="439" spans="1:6">
      <c r="A439" s="123"/>
      <c r="B439" s="22" t="s">
        <v>349</v>
      </c>
      <c r="C439" s="7"/>
      <c r="D439" s="7"/>
      <c r="E439" s="16"/>
      <c r="F439" s="130"/>
    </row>
    <row r="440" spans="1:6">
      <c r="A440" s="123"/>
      <c r="B440" s="22"/>
      <c r="C440" s="7"/>
      <c r="D440" s="7"/>
      <c r="E440" s="16"/>
      <c r="F440" s="130"/>
    </row>
    <row r="441" spans="1:6" ht="25">
      <c r="A441" s="123">
        <v>1</v>
      </c>
      <c r="B441" s="43" t="s">
        <v>350</v>
      </c>
      <c r="C441" s="7" t="s">
        <v>30</v>
      </c>
      <c r="D441" s="7">
        <v>7</v>
      </c>
      <c r="E441" s="16"/>
      <c r="F441" s="130"/>
    </row>
    <row r="442" spans="1:6">
      <c r="A442" s="123"/>
      <c r="B442" s="43"/>
      <c r="C442" s="7"/>
      <c r="D442" s="7"/>
      <c r="E442" s="16"/>
      <c r="F442" s="130"/>
    </row>
    <row r="443" spans="1:6">
      <c r="A443" s="123"/>
      <c r="B443" s="47" t="s">
        <v>351</v>
      </c>
      <c r="C443" s="7"/>
      <c r="D443" s="7"/>
      <c r="E443" s="16"/>
      <c r="F443" s="130"/>
    </row>
    <row r="444" spans="1:6">
      <c r="A444" s="123">
        <v>2</v>
      </c>
      <c r="B444" s="43" t="s">
        <v>352</v>
      </c>
      <c r="C444" s="7" t="s">
        <v>30</v>
      </c>
      <c r="D444" s="7">
        <v>2</v>
      </c>
      <c r="E444" s="16"/>
      <c r="F444" s="130"/>
    </row>
    <row r="445" spans="1:6">
      <c r="A445" s="123"/>
      <c r="C445" s="7"/>
      <c r="D445" s="7"/>
      <c r="E445" s="16"/>
      <c r="F445" s="130"/>
    </row>
    <row r="446" spans="1:6">
      <c r="A446" s="123"/>
      <c r="B446" s="43" t="s">
        <v>353</v>
      </c>
      <c r="C446" s="7"/>
      <c r="D446" s="7"/>
      <c r="E446" s="16"/>
      <c r="F446" s="130"/>
    </row>
    <row r="447" spans="1:6" ht="37.5">
      <c r="A447" s="123">
        <v>3</v>
      </c>
      <c r="B447" s="43" t="s">
        <v>354</v>
      </c>
      <c r="C447" s="7" t="s">
        <v>30</v>
      </c>
      <c r="D447" s="7">
        <v>1</v>
      </c>
      <c r="E447" s="16"/>
      <c r="F447" s="130"/>
    </row>
    <row r="448" spans="1:6">
      <c r="A448" s="123"/>
      <c r="B448" s="43"/>
      <c r="C448" s="7"/>
      <c r="D448" s="7"/>
      <c r="E448" s="16"/>
      <c r="F448" s="130"/>
    </row>
    <row r="449" spans="1:6">
      <c r="A449" s="124"/>
      <c r="B449" s="117"/>
      <c r="C449" s="118"/>
      <c r="D449" s="118"/>
      <c r="E449" s="119"/>
      <c r="F449" s="132"/>
    </row>
    <row r="450" spans="1:6">
      <c r="A450" s="123"/>
      <c r="C450" s="7"/>
      <c r="D450" s="7"/>
      <c r="E450" s="16"/>
      <c r="F450" s="130"/>
    </row>
    <row r="451" spans="1:6" ht="13">
      <c r="A451" s="123"/>
      <c r="B451" s="50" t="s">
        <v>355</v>
      </c>
      <c r="C451" s="7"/>
      <c r="D451" s="7"/>
      <c r="E451" s="16"/>
      <c r="F451" s="130"/>
    </row>
    <row r="452" spans="1:6" ht="13">
      <c r="A452" s="123"/>
      <c r="B452" s="50" t="s">
        <v>356</v>
      </c>
      <c r="C452" s="7"/>
      <c r="D452" s="7"/>
      <c r="E452" s="16"/>
      <c r="F452" s="130"/>
    </row>
    <row r="453" spans="1:6">
      <c r="A453" s="123"/>
      <c r="B453" s="43"/>
      <c r="C453" s="7"/>
      <c r="D453" s="7"/>
      <c r="E453" s="16"/>
      <c r="F453" s="130"/>
    </row>
    <row r="454" spans="1:6" ht="13">
      <c r="A454" s="123"/>
      <c r="B454" s="45" t="s">
        <v>357</v>
      </c>
      <c r="C454" s="7"/>
      <c r="D454" s="7"/>
      <c r="E454" s="16"/>
      <c r="F454" s="130"/>
    </row>
    <row r="455" spans="1:6" ht="13">
      <c r="A455" s="123"/>
      <c r="B455" s="45" t="s">
        <v>358</v>
      </c>
      <c r="C455" s="7"/>
      <c r="D455" s="7"/>
      <c r="E455" s="16"/>
      <c r="F455" s="130"/>
    </row>
    <row r="456" spans="1:6" ht="13">
      <c r="A456" s="123"/>
      <c r="B456" s="45"/>
      <c r="C456" s="7"/>
      <c r="D456" s="7"/>
      <c r="E456" s="16"/>
      <c r="F456" s="130"/>
    </row>
    <row r="457" spans="1:6">
      <c r="A457" s="123"/>
      <c r="B457" s="47" t="s">
        <v>360</v>
      </c>
      <c r="C457" s="7"/>
      <c r="D457" s="7"/>
      <c r="E457" s="16"/>
      <c r="F457" s="130"/>
    </row>
    <row r="458" spans="1:6">
      <c r="A458" s="123">
        <v>1</v>
      </c>
      <c r="B458" s="1" t="s">
        <v>359</v>
      </c>
      <c r="C458" s="7" t="s">
        <v>481</v>
      </c>
      <c r="D458" s="7">
        <v>43</v>
      </c>
      <c r="E458" s="16"/>
      <c r="F458" s="130"/>
    </row>
    <row r="459" spans="1:6">
      <c r="A459" s="123"/>
      <c r="C459" s="7"/>
      <c r="D459" s="7"/>
      <c r="E459" s="16"/>
      <c r="F459" s="130"/>
    </row>
    <row r="460" spans="1:6">
      <c r="A460" s="123"/>
      <c r="B460" s="22" t="s">
        <v>361</v>
      </c>
      <c r="C460" s="7"/>
      <c r="D460" s="7"/>
      <c r="E460" s="16"/>
      <c r="F460" s="130"/>
    </row>
    <row r="461" spans="1:6" ht="26">
      <c r="A461" s="123"/>
      <c r="B461" s="45" t="s">
        <v>365</v>
      </c>
      <c r="C461" s="7"/>
      <c r="D461" s="7"/>
      <c r="E461" s="16"/>
      <c r="F461" s="130"/>
    </row>
    <row r="462" spans="1:6">
      <c r="A462" s="123">
        <v>2</v>
      </c>
      <c r="B462" s="1" t="s">
        <v>362</v>
      </c>
      <c r="C462" s="7" t="s">
        <v>10</v>
      </c>
      <c r="D462" s="7">
        <v>8</v>
      </c>
      <c r="E462" s="16"/>
      <c r="F462" s="130"/>
    </row>
    <row r="463" spans="1:6" ht="13">
      <c r="A463" s="123"/>
      <c r="B463" s="21" t="s">
        <v>363</v>
      </c>
      <c r="C463" s="7"/>
      <c r="D463" s="7"/>
      <c r="E463" s="16"/>
      <c r="F463" s="130"/>
    </row>
    <row r="464" spans="1:6">
      <c r="A464" s="123">
        <v>3</v>
      </c>
      <c r="B464" s="1" t="s">
        <v>364</v>
      </c>
      <c r="C464" s="7" t="s">
        <v>10</v>
      </c>
      <c r="D464" s="7">
        <v>5</v>
      </c>
      <c r="E464" s="16"/>
      <c r="F464" s="130"/>
    </row>
    <row r="465" spans="1:6">
      <c r="A465" s="123"/>
      <c r="C465" s="7"/>
      <c r="D465" s="7"/>
      <c r="E465" s="16"/>
      <c r="F465" s="130"/>
    </row>
    <row r="466" spans="1:6">
      <c r="A466" s="123"/>
      <c r="B466" s="22" t="s">
        <v>366</v>
      </c>
      <c r="C466" s="7"/>
      <c r="D466" s="7"/>
      <c r="E466" s="16"/>
      <c r="F466" s="130"/>
    </row>
    <row r="467" spans="1:6" ht="26">
      <c r="A467" s="123"/>
      <c r="B467" s="45" t="s">
        <v>368</v>
      </c>
      <c r="C467" s="7"/>
      <c r="D467" s="7"/>
      <c r="E467" s="16"/>
      <c r="F467" s="130"/>
    </row>
    <row r="468" spans="1:6" ht="13">
      <c r="A468" s="123"/>
      <c r="B468" s="45"/>
      <c r="C468" s="7"/>
      <c r="D468" s="7"/>
      <c r="E468" s="16"/>
      <c r="F468" s="130"/>
    </row>
    <row r="469" spans="1:6">
      <c r="A469" s="123">
        <v>4</v>
      </c>
      <c r="B469" s="1" t="s">
        <v>367</v>
      </c>
      <c r="C469" s="7" t="s">
        <v>10</v>
      </c>
      <c r="D469" s="7">
        <v>5</v>
      </c>
      <c r="E469" s="16"/>
      <c r="F469" s="130"/>
    </row>
    <row r="470" spans="1:6">
      <c r="A470" s="123">
        <v>5</v>
      </c>
      <c r="B470" s="1" t="s">
        <v>369</v>
      </c>
      <c r="C470" s="7" t="s">
        <v>10</v>
      </c>
      <c r="D470" s="7">
        <v>3</v>
      </c>
      <c r="E470" s="16"/>
      <c r="F470" s="130"/>
    </row>
    <row r="471" spans="1:6">
      <c r="A471" s="123">
        <v>6</v>
      </c>
      <c r="B471" s="1" t="s">
        <v>370</v>
      </c>
      <c r="C471" s="7" t="s">
        <v>10</v>
      </c>
      <c r="D471" s="7">
        <v>3</v>
      </c>
      <c r="E471" s="16"/>
      <c r="F471" s="130"/>
    </row>
    <row r="472" spans="1:6">
      <c r="A472" s="123">
        <v>7</v>
      </c>
      <c r="B472" s="1" t="s">
        <v>371</v>
      </c>
      <c r="C472" s="7" t="s">
        <v>10</v>
      </c>
      <c r="D472" s="7">
        <v>10</v>
      </c>
      <c r="E472" s="16"/>
      <c r="F472" s="130"/>
    </row>
    <row r="473" spans="1:6">
      <c r="A473" s="123"/>
      <c r="C473" s="7"/>
      <c r="D473" s="7"/>
      <c r="E473" s="16"/>
      <c r="F473" s="130"/>
    </row>
    <row r="474" spans="1:6" ht="13">
      <c r="A474" s="123"/>
      <c r="B474" s="21" t="s">
        <v>484</v>
      </c>
      <c r="C474" s="7"/>
      <c r="D474" s="7"/>
      <c r="E474" s="16"/>
      <c r="F474" s="130"/>
    </row>
    <row r="475" spans="1:6">
      <c r="A475" s="123"/>
      <c r="C475" s="7"/>
      <c r="D475" s="7"/>
      <c r="E475" s="16"/>
      <c r="F475" s="130"/>
    </row>
    <row r="476" spans="1:6">
      <c r="A476" s="123"/>
      <c r="B476" s="43" t="s">
        <v>495</v>
      </c>
      <c r="C476" s="7" t="s">
        <v>32</v>
      </c>
      <c r="D476" s="7">
        <v>1</v>
      </c>
      <c r="E476" s="16">
        <v>35000</v>
      </c>
      <c r="F476" s="130">
        <f>E476*D476</f>
        <v>35000</v>
      </c>
    </row>
    <row r="477" spans="1:6">
      <c r="A477" s="123"/>
      <c r="C477" s="7"/>
      <c r="D477" s="7"/>
      <c r="E477" s="16"/>
      <c r="F477" s="130"/>
    </row>
    <row r="478" spans="1:6">
      <c r="A478" s="125"/>
      <c r="B478" s="99"/>
      <c r="C478" s="31"/>
      <c r="D478" s="54"/>
      <c r="E478" s="31"/>
      <c r="F478" s="129"/>
    </row>
    <row r="479" spans="1:6" ht="13">
      <c r="A479" s="123"/>
      <c r="B479" s="55" t="s">
        <v>392</v>
      </c>
      <c r="C479" s="53"/>
      <c r="D479" s="53"/>
      <c r="F479" s="130"/>
    </row>
    <row r="480" spans="1:6">
      <c r="A480" s="124"/>
      <c r="B480" s="34"/>
      <c r="C480" s="34"/>
      <c r="D480" s="34"/>
      <c r="E480" s="34"/>
      <c r="F480" s="132"/>
    </row>
  </sheetData>
  <pageMargins left="0.70866141732283472" right="0.70866141732283472" top="0.74803149606299213" bottom="0.74803149606299213" header="0.31496062992125984" footer="0.31496062992125984"/>
  <pageSetup scale="68" firstPageNumber="85" orientation="portrait" useFirstPageNumber="1" r:id="rId1"/>
  <headerFooter>
    <oddFooter>&amp;C &amp;P</oddFooter>
  </headerFooter>
  <rowBreaks count="5" manualBreakCount="5">
    <brk id="89" max="16383" man="1"/>
    <brk id="167" max="16383" man="1"/>
    <brk id="199" max="16383" man="1"/>
    <brk id="319" max="16383" man="1"/>
    <brk id="424"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F495"/>
  <sheetViews>
    <sheetView view="pageLayout" topLeftCell="A493" zoomScaleNormal="100" zoomScaleSheetLayoutView="100" workbookViewId="0">
      <selection activeCell="C309" sqref="C309"/>
    </sheetView>
  </sheetViews>
  <sheetFormatPr defaultColWidth="8.9140625" defaultRowHeight="12.5"/>
  <cols>
    <col min="1" max="1" width="9.33203125" style="121" customWidth="1"/>
    <col min="2" max="2" width="53.75" style="1" customWidth="1"/>
    <col min="3" max="3" width="8.9140625" style="1"/>
    <col min="4" max="4" width="10.08203125" style="53" customWidth="1"/>
    <col min="5" max="5" width="10.25" style="1" customWidth="1"/>
    <col min="6" max="6" width="11.6640625" style="127" customWidth="1"/>
    <col min="7" max="16384" width="8.9140625" style="1"/>
  </cols>
  <sheetData>
    <row r="1" spans="1:6" ht="12" customHeight="1">
      <c r="A1" s="134" t="s">
        <v>381</v>
      </c>
    </row>
    <row r="2" spans="1:6" ht="12" customHeight="1">
      <c r="A2" s="135" t="s">
        <v>588</v>
      </c>
    </row>
    <row r="3" spans="1:6" ht="12" customHeight="1">
      <c r="A3" s="134" t="s">
        <v>382</v>
      </c>
    </row>
    <row r="4" spans="1:6" ht="12" customHeight="1">
      <c r="A4" s="172"/>
    </row>
    <row r="5" spans="1:6" ht="13">
      <c r="A5" s="122" t="s">
        <v>0</v>
      </c>
      <c r="B5" s="10" t="s">
        <v>1</v>
      </c>
      <c r="C5" s="11" t="s">
        <v>2</v>
      </c>
      <c r="D5" s="11" t="s">
        <v>3</v>
      </c>
      <c r="E5" s="11" t="s">
        <v>4</v>
      </c>
      <c r="F5" s="128" t="s">
        <v>5</v>
      </c>
    </row>
    <row r="6" spans="1:6" ht="13">
      <c r="A6" s="173"/>
      <c r="B6" s="48" t="s">
        <v>572</v>
      </c>
      <c r="C6" s="15"/>
      <c r="D6" s="15"/>
      <c r="E6" s="3"/>
      <c r="F6" s="129"/>
    </row>
    <row r="7" spans="1:6" ht="13">
      <c r="A7" s="123"/>
      <c r="B7" s="48" t="s">
        <v>510</v>
      </c>
      <c r="C7" s="7"/>
      <c r="D7" s="7"/>
      <c r="E7" s="4"/>
      <c r="F7" s="130"/>
    </row>
    <row r="8" spans="1:6" ht="13">
      <c r="A8" s="123"/>
      <c r="B8" s="48" t="s">
        <v>7</v>
      </c>
      <c r="C8" s="7"/>
      <c r="D8" s="7"/>
      <c r="E8" s="4"/>
      <c r="F8" s="130"/>
    </row>
    <row r="9" spans="1:6" ht="13">
      <c r="A9" s="173"/>
      <c r="B9" s="48"/>
      <c r="C9" s="7"/>
      <c r="D9" s="174"/>
      <c r="E9" s="4"/>
      <c r="F9" s="175"/>
    </row>
    <row r="10" spans="1:6" customFormat="1" ht="14">
      <c r="A10" s="176"/>
      <c r="B10" s="149" t="s">
        <v>511</v>
      </c>
      <c r="C10" s="150"/>
      <c r="D10" s="177"/>
      <c r="E10" s="151"/>
      <c r="F10" s="178"/>
    </row>
    <row r="11" spans="1:6" customFormat="1" ht="14">
      <c r="A11" s="176"/>
      <c r="B11" s="149"/>
      <c r="C11" s="150"/>
      <c r="D11" s="177"/>
      <c r="E11" s="151"/>
      <c r="F11" s="178"/>
    </row>
    <row r="12" spans="1:6" customFormat="1" ht="14">
      <c r="A12" s="176"/>
      <c r="B12" s="149" t="s">
        <v>267</v>
      </c>
      <c r="C12" s="150"/>
      <c r="D12" s="177"/>
      <c r="E12" s="151"/>
      <c r="F12" s="178"/>
    </row>
    <row r="13" spans="1:6" customFormat="1" ht="14">
      <c r="A13" s="176"/>
      <c r="B13" s="152"/>
      <c r="C13" s="150"/>
      <c r="D13" s="177"/>
      <c r="E13" s="151"/>
      <c r="F13" s="178"/>
    </row>
    <row r="14" spans="1:6" customFormat="1" ht="98">
      <c r="A14" s="176"/>
      <c r="B14" s="152" t="s">
        <v>512</v>
      </c>
      <c r="C14" s="150"/>
      <c r="D14" s="177"/>
      <c r="E14" s="151"/>
      <c r="F14" s="178"/>
    </row>
    <row r="15" spans="1:6" customFormat="1" ht="14">
      <c r="A15" s="176"/>
      <c r="B15" s="152"/>
      <c r="C15" s="150"/>
      <c r="D15" s="177"/>
      <c r="E15" s="151"/>
      <c r="F15" s="178"/>
    </row>
    <row r="16" spans="1:6" customFormat="1" ht="84">
      <c r="A16" s="176"/>
      <c r="B16" s="152" t="s">
        <v>513</v>
      </c>
      <c r="C16" s="150"/>
      <c r="D16" s="177"/>
      <c r="E16" s="151"/>
      <c r="F16" s="178"/>
    </row>
    <row r="17" spans="1:6" customFormat="1" ht="14">
      <c r="A17" s="176"/>
      <c r="B17" s="152"/>
      <c r="C17" s="150"/>
      <c r="D17" s="177"/>
      <c r="E17" s="151"/>
      <c r="F17" s="178"/>
    </row>
    <row r="18" spans="1:6" customFormat="1" ht="56">
      <c r="A18" s="176"/>
      <c r="B18" s="152" t="s">
        <v>514</v>
      </c>
      <c r="C18" s="150"/>
      <c r="D18" s="177"/>
      <c r="E18" s="151"/>
      <c r="F18" s="178"/>
    </row>
    <row r="19" spans="1:6" customFormat="1" ht="14">
      <c r="A19" s="176"/>
      <c r="B19" s="152"/>
      <c r="C19" s="150"/>
      <c r="D19" s="177"/>
      <c r="E19" s="151"/>
      <c r="F19" s="178"/>
    </row>
    <row r="20" spans="1:6" customFormat="1" ht="56">
      <c r="A20" s="176"/>
      <c r="B20" s="152" t="s">
        <v>515</v>
      </c>
      <c r="C20" s="150"/>
      <c r="D20" s="177"/>
      <c r="E20" s="151"/>
      <c r="F20" s="178"/>
    </row>
    <row r="21" spans="1:6" customFormat="1" ht="14">
      <c r="A21" s="176"/>
      <c r="B21" s="152"/>
      <c r="C21" s="150"/>
      <c r="D21" s="177"/>
      <c r="E21" s="151"/>
      <c r="F21" s="178"/>
    </row>
    <row r="22" spans="1:6" customFormat="1" ht="28">
      <c r="A22" s="176"/>
      <c r="B22" s="152" t="s">
        <v>516</v>
      </c>
      <c r="C22" s="150"/>
      <c r="D22" s="177"/>
      <c r="E22" s="151"/>
      <c r="F22" s="178"/>
    </row>
    <row r="23" spans="1:6" customFormat="1" ht="14">
      <c r="A23" s="176"/>
      <c r="B23" s="152"/>
      <c r="C23" s="150"/>
      <c r="D23" s="177"/>
      <c r="E23" s="151"/>
      <c r="F23" s="178"/>
    </row>
    <row r="24" spans="1:6" customFormat="1" ht="56">
      <c r="A24" s="176"/>
      <c r="B24" s="152" t="s">
        <v>517</v>
      </c>
      <c r="C24" s="150"/>
      <c r="D24" s="177"/>
      <c r="E24" s="151"/>
      <c r="F24" s="178"/>
    </row>
    <row r="25" spans="1:6" customFormat="1" ht="14">
      <c r="A25" s="176"/>
      <c r="B25" s="152"/>
      <c r="C25" s="150"/>
      <c r="D25" s="177"/>
      <c r="E25" s="151"/>
      <c r="F25" s="178"/>
    </row>
    <row r="26" spans="1:6" customFormat="1" ht="56">
      <c r="A26" s="176"/>
      <c r="B26" s="152" t="s">
        <v>518</v>
      </c>
      <c r="C26" s="150"/>
      <c r="D26" s="177"/>
      <c r="E26" s="151"/>
      <c r="F26" s="178"/>
    </row>
    <row r="27" spans="1:6" customFormat="1" ht="14">
      <c r="A27" s="176"/>
      <c r="B27" s="152"/>
      <c r="C27" s="150"/>
      <c r="D27" s="177"/>
      <c r="E27" s="151"/>
      <c r="F27" s="178"/>
    </row>
    <row r="28" spans="1:6" customFormat="1" ht="154">
      <c r="A28" s="176"/>
      <c r="B28" s="152" t="s">
        <v>519</v>
      </c>
      <c r="C28" s="150"/>
      <c r="D28" s="177"/>
      <c r="E28" s="151"/>
      <c r="F28" s="178"/>
    </row>
    <row r="29" spans="1:6" customFormat="1" ht="14">
      <c r="A29" s="176"/>
      <c r="B29" s="152"/>
      <c r="C29" s="150"/>
      <c r="D29" s="177"/>
      <c r="E29" s="151"/>
      <c r="F29" s="178"/>
    </row>
    <row r="30" spans="1:6" customFormat="1" ht="84">
      <c r="A30" s="176"/>
      <c r="B30" s="152" t="s">
        <v>520</v>
      </c>
      <c r="C30" s="150"/>
      <c r="D30" s="177"/>
      <c r="E30" s="151"/>
      <c r="F30" s="178"/>
    </row>
    <row r="31" spans="1:6" customFormat="1" ht="14">
      <c r="A31" s="176"/>
      <c r="B31" s="152"/>
      <c r="C31" s="150"/>
      <c r="D31" s="177"/>
      <c r="E31" s="151"/>
      <c r="F31" s="178"/>
    </row>
    <row r="32" spans="1:6" customFormat="1" ht="42">
      <c r="A32" s="176"/>
      <c r="B32" s="152" t="s">
        <v>521</v>
      </c>
      <c r="C32" s="150"/>
      <c r="D32" s="177"/>
      <c r="E32" s="151"/>
      <c r="F32" s="178"/>
    </row>
    <row r="33" spans="1:6" customFormat="1" ht="14">
      <c r="A33" s="176"/>
      <c r="B33" s="152"/>
      <c r="C33" s="150"/>
      <c r="D33" s="177"/>
      <c r="E33" s="151"/>
      <c r="F33" s="178"/>
    </row>
    <row r="34" spans="1:6" customFormat="1" ht="14">
      <c r="A34" s="176"/>
      <c r="B34" s="149" t="s">
        <v>522</v>
      </c>
      <c r="C34" s="150"/>
      <c r="D34" s="177"/>
      <c r="E34" s="151"/>
      <c r="F34" s="178"/>
    </row>
    <row r="35" spans="1:6" customFormat="1" ht="14">
      <c r="A35" s="176"/>
      <c r="B35" s="149"/>
      <c r="C35" s="150"/>
      <c r="D35" s="177"/>
      <c r="E35" s="151"/>
      <c r="F35" s="178"/>
    </row>
    <row r="36" spans="1:6" customFormat="1" ht="14">
      <c r="A36" s="176"/>
      <c r="B36" s="149" t="s">
        <v>523</v>
      </c>
      <c r="C36" s="150"/>
      <c r="D36" s="177"/>
      <c r="E36" s="151"/>
      <c r="F36" s="178"/>
    </row>
    <row r="37" spans="1:6" customFormat="1" ht="14">
      <c r="A37" s="176"/>
      <c r="B37" s="152"/>
      <c r="C37" s="150"/>
      <c r="D37" s="177"/>
      <c r="E37" s="151"/>
      <c r="F37" s="178"/>
    </row>
    <row r="38" spans="1:6" customFormat="1" ht="14">
      <c r="A38" s="176">
        <v>1</v>
      </c>
      <c r="B38" s="152" t="s">
        <v>524</v>
      </c>
      <c r="C38" s="150" t="s">
        <v>481</v>
      </c>
      <c r="D38" s="177">
        <v>15</v>
      </c>
      <c r="E38" s="151"/>
      <c r="F38" s="178"/>
    </row>
    <row r="39" spans="1:6" customFormat="1" ht="14">
      <c r="A39" s="176"/>
      <c r="B39" s="152"/>
      <c r="C39" s="150"/>
      <c r="D39" s="177"/>
      <c r="E39" s="151"/>
      <c r="F39" s="178"/>
    </row>
    <row r="40" spans="1:6" customFormat="1" ht="28">
      <c r="A40" s="176"/>
      <c r="B40" s="149" t="s">
        <v>525</v>
      </c>
      <c r="C40" s="150"/>
      <c r="D40" s="177"/>
      <c r="E40" s="151"/>
      <c r="F40" s="178"/>
    </row>
    <row r="41" spans="1:6" customFormat="1" ht="14">
      <c r="A41" s="176"/>
      <c r="B41" s="152"/>
      <c r="C41" s="150"/>
      <c r="D41" s="177"/>
      <c r="E41" s="151"/>
      <c r="F41" s="178"/>
    </row>
    <row r="42" spans="1:6" customFormat="1" ht="42">
      <c r="A42" s="176">
        <v>2</v>
      </c>
      <c r="B42" s="152" t="s">
        <v>526</v>
      </c>
      <c r="C42" s="150" t="s">
        <v>481</v>
      </c>
      <c r="D42" s="177">
        <v>30</v>
      </c>
      <c r="E42" s="151"/>
      <c r="F42" s="178"/>
    </row>
    <row r="43" spans="1:6" customFormat="1" ht="14">
      <c r="A43" s="176"/>
      <c r="B43" s="152"/>
      <c r="C43" s="150"/>
      <c r="D43" s="177"/>
      <c r="E43" s="151"/>
      <c r="F43" s="178"/>
    </row>
    <row r="44" spans="1:6" customFormat="1" ht="42">
      <c r="A44" s="176">
        <v>3</v>
      </c>
      <c r="B44" s="152" t="s">
        <v>527</v>
      </c>
      <c r="C44" s="150" t="s">
        <v>481</v>
      </c>
      <c r="D44" s="177">
        <v>18</v>
      </c>
      <c r="E44" s="151"/>
      <c r="F44" s="178"/>
    </row>
    <row r="45" spans="1:6" customFormat="1" ht="14">
      <c r="A45" s="176"/>
      <c r="B45" s="152"/>
      <c r="C45" s="150"/>
      <c r="D45" s="177"/>
      <c r="E45" s="151"/>
      <c r="F45" s="178"/>
    </row>
    <row r="46" spans="1:6" customFormat="1" ht="14">
      <c r="A46" s="176">
        <v>4</v>
      </c>
      <c r="B46" s="152" t="s">
        <v>528</v>
      </c>
      <c r="C46" s="150" t="s">
        <v>31</v>
      </c>
      <c r="D46" s="177">
        <v>18</v>
      </c>
      <c r="E46" s="151"/>
      <c r="F46" s="178"/>
    </row>
    <row r="47" spans="1:6" customFormat="1" ht="14">
      <c r="A47" s="176"/>
      <c r="B47" s="152"/>
      <c r="C47" s="150"/>
      <c r="D47" s="177"/>
      <c r="E47" s="151"/>
      <c r="F47" s="178"/>
    </row>
    <row r="48" spans="1:6" customFormat="1" ht="28">
      <c r="A48" s="176">
        <v>5</v>
      </c>
      <c r="B48" s="152" t="s">
        <v>529</v>
      </c>
      <c r="C48" s="150" t="s">
        <v>481</v>
      </c>
      <c r="D48" s="177">
        <v>30</v>
      </c>
      <c r="E48" s="151"/>
      <c r="F48" s="178"/>
    </row>
    <row r="49" spans="1:6" customFormat="1" ht="14">
      <c r="A49" s="176"/>
      <c r="B49" s="152"/>
      <c r="C49" s="150"/>
      <c r="D49" s="177"/>
      <c r="E49" s="151"/>
      <c r="F49" s="178"/>
    </row>
    <row r="50" spans="1:6" customFormat="1" ht="28">
      <c r="A50" s="176">
        <v>6</v>
      </c>
      <c r="B50" s="152" t="s">
        <v>530</v>
      </c>
      <c r="C50" s="150" t="s">
        <v>481</v>
      </c>
      <c r="D50" s="177">
        <v>28</v>
      </c>
      <c r="E50" s="151"/>
      <c r="F50" s="178"/>
    </row>
    <row r="51" spans="1:6" customFormat="1" ht="14">
      <c r="A51" s="176"/>
      <c r="B51" s="152"/>
      <c r="C51" s="150"/>
      <c r="D51" s="177"/>
      <c r="E51" s="151"/>
      <c r="F51" s="178"/>
    </row>
    <row r="52" spans="1:6" customFormat="1" ht="14">
      <c r="A52" s="176">
        <v>6</v>
      </c>
      <c r="B52" s="152" t="s">
        <v>531</v>
      </c>
      <c r="C52" s="150" t="s">
        <v>481</v>
      </c>
      <c r="D52" s="177">
        <v>30</v>
      </c>
      <c r="E52" s="151"/>
      <c r="F52" s="178"/>
    </row>
    <row r="53" spans="1:6" customFormat="1" ht="14">
      <c r="A53" s="176"/>
      <c r="B53" s="152"/>
      <c r="C53" s="150"/>
      <c r="D53" s="177"/>
      <c r="E53" s="151"/>
      <c r="F53" s="178"/>
    </row>
    <row r="54" spans="1:6" customFormat="1" ht="42">
      <c r="A54" s="176"/>
      <c r="B54" s="149" t="s">
        <v>532</v>
      </c>
      <c r="C54" s="150"/>
      <c r="D54" s="177"/>
      <c r="E54" s="151"/>
      <c r="F54" s="178"/>
    </row>
    <row r="55" spans="1:6" customFormat="1" ht="14">
      <c r="A55" s="176"/>
      <c r="B55" s="152"/>
      <c r="C55" s="150"/>
      <c r="D55" s="177"/>
      <c r="E55" s="151"/>
      <c r="F55" s="178"/>
    </row>
    <row r="56" spans="1:6" customFormat="1" ht="14">
      <c r="A56" s="176">
        <v>7</v>
      </c>
      <c r="B56" s="152" t="s">
        <v>533</v>
      </c>
      <c r="C56" s="150" t="s">
        <v>481</v>
      </c>
      <c r="D56" s="177">
        <v>5</v>
      </c>
      <c r="E56" s="151"/>
      <c r="F56" s="178"/>
    </row>
    <row r="57" spans="1:6" customFormat="1" ht="14">
      <c r="A57" s="176"/>
      <c r="B57" s="152"/>
      <c r="C57" s="150"/>
      <c r="D57" s="177"/>
      <c r="E57" s="151"/>
      <c r="F57" s="178"/>
    </row>
    <row r="58" spans="1:6" s="156" customFormat="1" ht="14">
      <c r="A58" s="179"/>
      <c r="B58" s="153" t="s">
        <v>534</v>
      </c>
      <c r="C58" s="154"/>
      <c r="D58" s="180"/>
      <c r="E58" s="155"/>
      <c r="F58" s="181"/>
    </row>
    <row r="59" spans="1:6" s="156" customFormat="1" ht="14">
      <c r="A59" s="179"/>
      <c r="B59" s="153"/>
      <c r="C59" s="154"/>
      <c r="D59" s="180"/>
      <c r="E59" s="155"/>
      <c r="F59" s="181"/>
    </row>
    <row r="60" spans="1:6" customFormat="1" ht="14">
      <c r="A60" s="176">
        <v>8</v>
      </c>
      <c r="B60" s="152" t="s">
        <v>535</v>
      </c>
      <c r="C60" s="150" t="str">
        <f>C56</f>
        <v>m2</v>
      </c>
      <c r="D60" s="177">
        <v>28</v>
      </c>
      <c r="E60" s="151"/>
      <c r="F60" s="178"/>
    </row>
    <row r="61" spans="1:6" customFormat="1" ht="14">
      <c r="A61" s="176"/>
      <c r="B61" s="152"/>
      <c r="C61" s="150"/>
      <c r="D61" s="177"/>
      <c r="E61" s="151"/>
      <c r="F61" s="178"/>
    </row>
    <row r="62" spans="1:6" customFormat="1" ht="14">
      <c r="A62" s="176">
        <v>9</v>
      </c>
      <c r="B62" s="152" t="s">
        <v>536</v>
      </c>
      <c r="C62" s="150" t="str">
        <f>C60</f>
        <v>m2</v>
      </c>
      <c r="D62" s="177">
        <v>14</v>
      </c>
      <c r="E62" s="151"/>
      <c r="F62" s="178"/>
    </row>
    <row r="63" spans="1:6" customFormat="1" ht="14">
      <c r="A63" s="176"/>
      <c r="B63" s="152"/>
      <c r="C63" s="150"/>
      <c r="D63" s="177"/>
      <c r="E63" s="151"/>
      <c r="F63" s="178"/>
    </row>
    <row r="64" spans="1:6" customFormat="1" ht="14">
      <c r="A64" s="176"/>
      <c r="B64" s="149" t="s">
        <v>537</v>
      </c>
      <c r="C64" s="150"/>
      <c r="D64" s="177"/>
      <c r="E64" s="151"/>
      <c r="F64" s="178"/>
    </row>
    <row r="65" spans="1:6" customFormat="1" ht="14">
      <c r="A65" s="176"/>
      <c r="B65" s="152"/>
      <c r="C65" s="150"/>
      <c r="D65" s="177"/>
      <c r="E65" s="151"/>
      <c r="F65" s="178"/>
    </row>
    <row r="66" spans="1:6" customFormat="1" ht="14">
      <c r="A66" s="176">
        <v>10</v>
      </c>
      <c r="B66" s="152" t="s">
        <v>538</v>
      </c>
      <c r="C66" s="150" t="s">
        <v>31</v>
      </c>
      <c r="D66" s="177">
        <v>15</v>
      </c>
      <c r="E66" s="151"/>
      <c r="F66" s="178"/>
    </row>
    <row r="67" spans="1:6" customFormat="1" ht="14">
      <c r="A67" s="176"/>
      <c r="B67" s="152"/>
      <c r="C67" s="150"/>
      <c r="D67" s="177"/>
      <c r="E67" s="151"/>
      <c r="F67" s="178"/>
    </row>
    <row r="68" spans="1:6" customFormat="1" ht="14">
      <c r="A68" s="176"/>
      <c r="B68" s="152"/>
      <c r="C68" s="150"/>
      <c r="D68" s="177"/>
      <c r="E68" s="151"/>
      <c r="F68" s="178"/>
    </row>
    <row r="69" spans="1:6" customFormat="1" ht="14">
      <c r="A69" s="176"/>
      <c r="B69" s="149" t="s">
        <v>539</v>
      </c>
      <c r="C69" s="150"/>
      <c r="D69" s="177"/>
      <c r="E69" s="151"/>
      <c r="F69" s="178"/>
    </row>
    <row r="70" spans="1:6" customFormat="1" ht="14">
      <c r="A70" s="176"/>
      <c r="B70" s="152"/>
      <c r="C70" s="150"/>
      <c r="D70" s="177"/>
      <c r="E70" s="151"/>
      <c r="F70" s="178"/>
    </row>
    <row r="71" spans="1:6" customFormat="1" ht="28">
      <c r="A71" s="176">
        <v>11</v>
      </c>
      <c r="B71" s="152" t="s">
        <v>540</v>
      </c>
      <c r="C71" s="150" t="s">
        <v>481</v>
      </c>
      <c r="D71" s="177">
        <v>685</v>
      </c>
      <c r="E71" s="151"/>
      <c r="F71" s="178"/>
    </row>
    <row r="72" spans="1:6" customFormat="1" ht="14">
      <c r="A72" s="176"/>
      <c r="B72" s="152"/>
      <c r="C72" s="150"/>
      <c r="D72" s="177"/>
      <c r="E72" s="151"/>
      <c r="F72" s="178"/>
    </row>
    <row r="73" spans="1:6" customFormat="1" ht="28">
      <c r="A73" s="176"/>
      <c r="B73" s="149" t="s">
        <v>541</v>
      </c>
      <c r="C73" s="150"/>
      <c r="D73" s="177"/>
      <c r="E73" s="151"/>
      <c r="F73" s="178"/>
    </row>
    <row r="74" spans="1:6" customFormat="1" ht="14">
      <c r="A74" s="176"/>
      <c r="B74" s="152"/>
      <c r="C74" s="150"/>
      <c r="D74" s="177"/>
      <c r="E74" s="151"/>
      <c r="F74" s="178"/>
    </row>
    <row r="75" spans="1:6" customFormat="1" ht="28">
      <c r="A75" s="176">
        <v>12</v>
      </c>
      <c r="B75" s="152" t="s">
        <v>542</v>
      </c>
      <c r="C75" s="150" t="s">
        <v>481</v>
      </c>
      <c r="D75" s="177">
        <v>15</v>
      </c>
      <c r="E75" s="151"/>
      <c r="F75" s="178"/>
    </row>
    <row r="76" spans="1:6" customFormat="1" ht="14">
      <c r="A76" s="176"/>
      <c r="B76" s="152"/>
      <c r="C76" s="150"/>
      <c r="D76" s="177"/>
      <c r="E76" s="151"/>
      <c r="F76" s="178"/>
    </row>
    <row r="77" spans="1:6" customFormat="1" ht="14">
      <c r="A77" s="176"/>
      <c r="B77" s="149" t="s">
        <v>543</v>
      </c>
      <c r="C77" s="150"/>
      <c r="D77" s="177"/>
      <c r="E77" s="151"/>
      <c r="F77" s="178"/>
    </row>
    <row r="78" spans="1:6" customFormat="1" ht="14">
      <c r="A78" s="176"/>
      <c r="B78" s="152"/>
      <c r="C78" s="150"/>
      <c r="D78" s="177"/>
      <c r="E78" s="151"/>
      <c r="F78" s="178"/>
    </row>
    <row r="79" spans="1:6" customFormat="1" ht="28">
      <c r="A79" s="176">
        <v>13</v>
      </c>
      <c r="B79" s="152" t="s">
        <v>544</v>
      </c>
      <c r="C79" s="150" t="s">
        <v>30</v>
      </c>
      <c r="D79" s="177">
        <v>3</v>
      </c>
      <c r="E79" s="151"/>
      <c r="F79" s="178"/>
    </row>
    <row r="80" spans="1:6" customFormat="1" ht="14">
      <c r="A80" s="176"/>
      <c r="B80" s="152"/>
      <c r="C80" s="150"/>
      <c r="D80" s="177"/>
      <c r="E80" s="151"/>
      <c r="F80" s="178"/>
    </row>
    <row r="81" spans="1:6" customFormat="1" ht="56">
      <c r="A81" s="176">
        <v>14</v>
      </c>
      <c r="B81" s="152" t="s">
        <v>545</v>
      </c>
      <c r="C81" s="150" t="s">
        <v>30</v>
      </c>
      <c r="D81" s="177">
        <v>3</v>
      </c>
      <c r="E81" s="151"/>
      <c r="F81" s="178"/>
    </row>
    <row r="82" spans="1:6" customFormat="1" ht="14">
      <c r="A82" s="176"/>
      <c r="B82" s="152"/>
      <c r="C82" s="150"/>
      <c r="D82" s="177"/>
      <c r="E82" s="151"/>
      <c r="F82" s="178"/>
    </row>
    <row r="83" spans="1:6" customFormat="1" ht="14">
      <c r="A83" s="176"/>
      <c r="B83" s="152"/>
      <c r="C83" s="150"/>
      <c r="D83" s="177"/>
      <c r="E83" s="151"/>
      <c r="F83" s="178"/>
    </row>
    <row r="84" spans="1:6" customFormat="1" ht="14">
      <c r="A84" s="176"/>
      <c r="B84" s="149" t="s">
        <v>546</v>
      </c>
      <c r="C84" s="150"/>
      <c r="D84" s="177"/>
      <c r="E84" s="151"/>
      <c r="F84" s="178"/>
    </row>
    <row r="85" spans="1:6" customFormat="1" ht="14">
      <c r="A85" s="176"/>
      <c r="B85" s="152"/>
      <c r="C85" s="150"/>
      <c r="D85" s="177"/>
      <c r="E85" s="151"/>
      <c r="F85" s="178"/>
    </row>
    <row r="86" spans="1:6" customFormat="1" ht="14">
      <c r="A86" s="176"/>
      <c r="B86" s="152"/>
      <c r="C86" s="150"/>
      <c r="D86" s="177"/>
      <c r="E86" s="151"/>
      <c r="F86" s="178"/>
    </row>
    <row r="87" spans="1:6" customFormat="1" ht="14">
      <c r="A87" s="176">
        <v>15</v>
      </c>
      <c r="B87" s="152" t="s">
        <v>547</v>
      </c>
      <c r="C87" s="150" t="s">
        <v>30</v>
      </c>
      <c r="D87" s="177">
        <v>4</v>
      </c>
      <c r="E87" s="151"/>
      <c r="F87" s="178"/>
    </row>
    <row r="88" spans="1:6" customFormat="1" ht="14">
      <c r="A88" s="176"/>
      <c r="B88" s="152"/>
      <c r="C88" s="150"/>
      <c r="D88" s="177"/>
      <c r="E88" s="151"/>
      <c r="F88" s="178"/>
    </row>
    <row r="89" spans="1:6" customFormat="1" ht="14">
      <c r="A89" s="176">
        <v>16</v>
      </c>
      <c r="B89" s="152" t="s">
        <v>548</v>
      </c>
      <c r="C89" s="150" t="s">
        <v>30</v>
      </c>
      <c r="D89" s="177">
        <v>2</v>
      </c>
      <c r="E89" s="151"/>
      <c r="F89" s="178"/>
    </row>
    <row r="90" spans="1:6" customFormat="1" ht="14">
      <c r="A90" s="176"/>
      <c r="B90" s="182"/>
      <c r="C90" s="150"/>
      <c r="D90" s="177"/>
      <c r="E90" s="151"/>
      <c r="F90" s="178"/>
    </row>
    <row r="91" spans="1:6">
      <c r="A91" s="123">
        <v>17</v>
      </c>
      <c r="B91" s="183" t="s">
        <v>549</v>
      </c>
      <c r="C91" s="157" t="str">
        <f>C89</f>
        <v>No</v>
      </c>
      <c r="D91" s="7">
        <v>2</v>
      </c>
      <c r="E91" s="16"/>
      <c r="F91" s="130"/>
    </row>
    <row r="92" spans="1:6">
      <c r="A92" s="123"/>
      <c r="B92" s="183"/>
      <c r="C92" s="7"/>
      <c r="D92" s="7"/>
      <c r="E92" s="16"/>
      <c r="F92" s="130"/>
    </row>
    <row r="93" spans="1:6">
      <c r="A93" s="123"/>
      <c r="B93" s="183"/>
      <c r="C93" s="7"/>
      <c r="D93" s="7"/>
      <c r="E93" s="16"/>
      <c r="F93" s="130"/>
    </row>
    <row r="94" spans="1:6" ht="25">
      <c r="A94" s="123">
        <v>18</v>
      </c>
      <c r="B94" s="183" t="s">
        <v>550</v>
      </c>
      <c r="C94" s="157" t="s">
        <v>32</v>
      </c>
      <c r="D94" s="7">
        <v>1</v>
      </c>
      <c r="E94" s="16"/>
      <c r="F94" s="130"/>
    </row>
    <row r="95" spans="1:6">
      <c r="A95" s="123"/>
      <c r="B95" s="183"/>
      <c r="C95" s="7"/>
      <c r="D95" s="7"/>
      <c r="E95" s="16"/>
      <c r="F95" s="130"/>
    </row>
    <row r="96" spans="1:6">
      <c r="A96" s="124"/>
      <c r="B96" s="117"/>
      <c r="C96" s="118"/>
      <c r="D96" s="118"/>
      <c r="E96" s="119"/>
      <c r="F96" s="132"/>
    </row>
    <row r="97" spans="1:6">
      <c r="A97" s="123"/>
      <c r="C97" s="7"/>
      <c r="D97" s="7"/>
      <c r="E97" s="16"/>
      <c r="F97" s="130"/>
    </row>
    <row r="98" spans="1:6" ht="13">
      <c r="A98" s="123"/>
      <c r="B98" s="48" t="s">
        <v>162</v>
      </c>
      <c r="C98" s="7"/>
      <c r="D98" s="7"/>
      <c r="E98" s="16"/>
      <c r="F98" s="130"/>
    </row>
    <row r="99" spans="1:6" ht="13">
      <c r="A99" s="123"/>
      <c r="B99" s="48" t="s">
        <v>163</v>
      </c>
      <c r="C99" s="7"/>
      <c r="D99" s="7"/>
      <c r="E99" s="16"/>
      <c r="F99" s="130"/>
    </row>
    <row r="100" spans="1:6">
      <c r="A100" s="123"/>
      <c r="B100" s="6"/>
      <c r="C100" s="7"/>
      <c r="D100" s="7"/>
      <c r="E100" s="16"/>
      <c r="F100" s="130"/>
    </row>
    <row r="101" spans="1:6" ht="13">
      <c r="A101" s="123"/>
      <c r="B101" s="48" t="s">
        <v>166</v>
      </c>
      <c r="C101" s="7"/>
      <c r="D101" s="7"/>
      <c r="E101" s="16"/>
      <c r="F101" s="130"/>
    </row>
    <row r="102" spans="1:6">
      <c r="A102" s="123"/>
      <c r="B102" s="14" t="s">
        <v>459</v>
      </c>
      <c r="C102" s="7"/>
      <c r="D102" s="7"/>
      <c r="E102" s="16"/>
      <c r="F102" s="130"/>
    </row>
    <row r="103" spans="1:6">
      <c r="A103" s="123">
        <v>1</v>
      </c>
      <c r="B103" s="6" t="s">
        <v>167</v>
      </c>
      <c r="C103" s="7" t="s">
        <v>64</v>
      </c>
      <c r="D103" s="7">
        <v>2</v>
      </c>
      <c r="E103" s="16"/>
      <c r="F103" s="130"/>
    </row>
    <row r="104" spans="1:6">
      <c r="A104" s="123"/>
      <c r="B104" s="6"/>
      <c r="C104" s="7"/>
      <c r="D104" s="7"/>
      <c r="E104" s="16"/>
      <c r="F104" s="130"/>
    </row>
    <row r="105" spans="1:6">
      <c r="A105" s="123">
        <v>2</v>
      </c>
      <c r="B105" s="6" t="s">
        <v>551</v>
      </c>
      <c r="C105" s="7" t="str">
        <f>C103</f>
        <v>m³</v>
      </c>
      <c r="D105" s="7">
        <v>6</v>
      </c>
      <c r="E105" s="16"/>
      <c r="F105" s="130"/>
    </row>
    <row r="106" spans="1:6">
      <c r="A106" s="123"/>
      <c r="B106" s="6"/>
      <c r="C106" s="7"/>
      <c r="D106" s="7"/>
      <c r="E106" s="16"/>
      <c r="F106" s="130"/>
    </row>
    <row r="107" spans="1:6">
      <c r="A107" s="123">
        <v>3</v>
      </c>
      <c r="B107" s="6" t="s">
        <v>552</v>
      </c>
      <c r="C107" s="7" t="str">
        <f>C105</f>
        <v>m³</v>
      </c>
      <c r="D107" s="7">
        <v>4</v>
      </c>
      <c r="E107" s="16"/>
      <c r="F107" s="130"/>
    </row>
    <row r="108" spans="1:6">
      <c r="A108" s="123"/>
      <c r="B108" s="6"/>
      <c r="C108" s="7"/>
      <c r="D108" s="7"/>
      <c r="E108" s="16"/>
      <c r="F108" s="130"/>
    </row>
    <row r="109" spans="1:6" ht="37.5">
      <c r="A109" s="123">
        <v>4</v>
      </c>
      <c r="B109" s="6" t="s">
        <v>171</v>
      </c>
      <c r="C109" s="7" t="s">
        <v>155</v>
      </c>
      <c r="D109" s="7">
        <v>1</v>
      </c>
      <c r="E109" s="16"/>
      <c r="F109" s="130"/>
    </row>
    <row r="110" spans="1:6">
      <c r="A110" s="123"/>
      <c r="B110" s="6"/>
      <c r="C110" s="7"/>
      <c r="D110" s="7"/>
      <c r="E110" s="16"/>
      <c r="F110" s="130"/>
    </row>
    <row r="111" spans="1:6" ht="13">
      <c r="A111" s="123"/>
      <c r="B111" s="48" t="s">
        <v>168</v>
      </c>
      <c r="C111" s="7"/>
      <c r="D111" s="7"/>
      <c r="E111" s="16"/>
      <c r="F111" s="130"/>
    </row>
    <row r="112" spans="1:6">
      <c r="A112" s="123"/>
      <c r="B112" s="14" t="s">
        <v>169</v>
      </c>
      <c r="C112" s="7"/>
      <c r="D112" s="7"/>
      <c r="E112" s="16"/>
      <c r="F112" s="130"/>
    </row>
    <row r="113" spans="1:6">
      <c r="A113" s="123">
        <v>5</v>
      </c>
      <c r="B113" s="6" t="s">
        <v>170</v>
      </c>
      <c r="C113" s="7" t="s">
        <v>10</v>
      </c>
      <c r="D113" s="7">
        <v>5</v>
      </c>
      <c r="E113" s="16"/>
      <c r="F113" s="130"/>
    </row>
    <row r="114" spans="1:6">
      <c r="A114" s="123"/>
      <c r="B114" s="14" t="s">
        <v>172</v>
      </c>
      <c r="C114" s="7"/>
      <c r="D114" s="7"/>
      <c r="E114" s="16"/>
      <c r="F114" s="130"/>
    </row>
    <row r="115" spans="1:6">
      <c r="A115" s="123">
        <v>6</v>
      </c>
      <c r="B115" s="6" t="s">
        <v>173</v>
      </c>
      <c r="C115" s="7" t="s">
        <v>10</v>
      </c>
      <c r="D115" s="7">
        <v>40</v>
      </c>
      <c r="E115" s="16"/>
      <c r="F115" s="130"/>
    </row>
    <row r="116" spans="1:6">
      <c r="A116" s="123"/>
      <c r="B116" s="6"/>
      <c r="C116" s="7"/>
      <c r="D116" s="7"/>
      <c r="E116" s="16"/>
      <c r="F116" s="130"/>
    </row>
    <row r="117" spans="1:6" ht="25">
      <c r="A117" s="123"/>
      <c r="B117" s="47" t="s">
        <v>140</v>
      </c>
      <c r="C117" s="7"/>
      <c r="D117" s="7"/>
      <c r="E117" s="16"/>
      <c r="F117" s="130"/>
    </row>
    <row r="118" spans="1:6" ht="13">
      <c r="A118" s="123"/>
      <c r="B118" s="48" t="s">
        <v>174</v>
      </c>
      <c r="C118" s="7"/>
      <c r="D118" s="7"/>
      <c r="E118" s="16"/>
      <c r="F118" s="130"/>
    </row>
    <row r="119" spans="1:6" ht="13">
      <c r="A119" s="123"/>
      <c r="B119" s="48"/>
      <c r="C119" s="7"/>
      <c r="D119" s="7"/>
      <c r="E119" s="16"/>
      <c r="F119" s="130"/>
    </row>
    <row r="120" spans="1:6">
      <c r="A120" s="123"/>
      <c r="B120" s="14" t="s">
        <v>175</v>
      </c>
      <c r="C120" s="7"/>
      <c r="D120" s="7"/>
      <c r="E120" s="16"/>
      <c r="F120" s="130"/>
    </row>
    <row r="121" spans="1:6">
      <c r="A121" s="123">
        <v>7</v>
      </c>
      <c r="B121" s="6" t="s">
        <v>176</v>
      </c>
      <c r="C121" s="7" t="s">
        <v>31</v>
      </c>
      <c r="D121" s="7">
        <v>40</v>
      </c>
      <c r="E121" s="16"/>
      <c r="F121" s="130"/>
    </row>
    <row r="122" spans="1:6">
      <c r="A122" s="123"/>
      <c r="B122" s="6"/>
      <c r="C122" s="7"/>
      <c r="D122" s="7"/>
      <c r="E122" s="16"/>
      <c r="F122" s="130"/>
    </row>
    <row r="123" spans="1:6" ht="13">
      <c r="A123" s="123"/>
      <c r="B123" s="48" t="s">
        <v>177</v>
      </c>
      <c r="C123" s="7"/>
      <c r="D123" s="7"/>
      <c r="E123" s="16"/>
      <c r="F123" s="130"/>
    </row>
    <row r="124" spans="1:6" ht="25">
      <c r="A124" s="123"/>
      <c r="B124" s="47" t="s">
        <v>178</v>
      </c>
      <c r="C124" s="7"/>
      <c r="D124" s="7"/>
      <c r="E124" s="16"/>
      <c r="F124" s="130"/>
    </row>
    <row r="125" spans="1:6">
      <c r="A125" s="123">
        <v>8</v>
      </c>
      <c r="B125" s="6" t="s">
        <v>179</v>
      </c>
      <c r="C125" s="7" t="s">
        <v>31</v>
      </c>
      <c r="D125" s="7">
        <v>5</v>
      </c>
      <c r="E125" s="16"/>
      <c r="F125" s="130"/>
    </row>
    <row r="126" spans="1:6">
      <c r="A126" s="123"/>
      <c r="B126" s="14" t="s">
        <v>180</v>
      </c>
      <c r="C126" s="7"/>
      <c r="D126" s="7"/>
      <c r="E126" s="16"/>
      <c r="F126" s="130"/>
    </row>
    <row r="127" spans="1:6">
      <c r="A127" s="123">
        <v>9</v>
      </c>
      <c r="B127" s="6" t="s">
        <v>181</v>
      </c>
      <c r="C127" s="7" t="s">
        <v>31</v>
      </c>
      <c r="D127" s="7">
        <v>5</v>
      </c>
      <c r="E127" s="16"/>
      <c r="F127" s="130"/>
    </row>
    <row r="128" spans="1:6">
      <c r="A128" s="123"/>
      <c r="B128" s="6"/>
      <c r="C128" s="7"/>
      <c r="D128" s="7"/>
      <c r="E128" s="16"/>
      <c r="F128" s="130"/>
    </row>
    <row r="129" spans="1:6" ht="13">
      <c r="A129" s="123"/>
      <c r="B129" s="48" t="s">
        <v>182</v>
      </c>
      <c r="C129" s="7"/>
      <c r="D129" s="7"/>
      <c r="E129" s="16"/>
      <c r="F129" s="130"/>
    </row>
    <row r="130" spans="1:6" ht="25">
      <c r="A130" s="123">
        <v>10</v>
      </c>
      <c r="B130" s="6" t="s">
        <v>460</v>
      </c>
      <c r="C130" s="7" t="s">
        <v>10</v>
      </c>
      <c r="D130" s="7">
        <v>5</v>
      </c>
      <c r="E130" s="16"/>
      <c r="F130" s="130"/>
    </row>
    <row r="131" spans="1:6">
      <c r="A131" s="123"/>
      <c r="B131" s="6"/>
      <c r="C131" s="7"/>
      <c r="D131" s="7"/>
      <c r="E131" s="16"/>
      <c r="F131" s="130"/>
    </row>
    <row r="132" spans="1:6">
      <c r="A132" s="124"/>
      <c r="B132" s="120"/>
      <c r="C132" s="118"/>
      <c r="D132" s="118"/>
      <c r="E132" s="119"/>
      <c r="F132" s="132"/>
    </row>
    <row r="133" spans="1:6">
      <c r="A133" s="123"/>
      <c r="B133" s="6"/>
      <c r="C133" s="7"/>
      <c r="D133" s="7"/>
      <c r="E133" s="16"/>
      <c r="F133" s="130"/>
    </row>
    <row r="134" spans="1:6" ht="13">
      <c r="A134" s="123"/>
      <c r="B134" s="48" t="s">
        <v>183</v>
      </c>
      <c r="C134" s="7"/>
      <c r="D134" s="7"/>
      <c r="E134" s="16"/>
      <c r="F134" s="130"/>
    </row>
    <row r="135" spans="1:6" ht="13">
      <c r="A135" s="123"/>
      <c r="B135" s="48" t="s">
        <v>184</v>
      </c>
      <c r="C135" s="7"/>
      <c r="D135" s="7"/>
      <c r="E135" s="16"/>
      <c r="F135" s="130"/>
    </row>
    <row r="136" spans="1:6" ht="13">
      <c r="A136" s="4"/>
      <c r="B136" s="48" t="s">
        <v>185</v>
      </c>
      <c r="C136" s="7"/>
      <c r="D136" s="7"/>
      <c r="E136" s="16"/>
      <c r="F136" s="16"/>
    </row>
    <row r="137" spans="1:6" ht="13">
      <c r="A137" s="4"/>
      <c r="B137" s="48"/>
      <c r="C137" s="7"/>
      <c r="D137" s="7"/>
      <c r="E137" s="16"/>
      <c r="F137" s="16"/>
    </row>
    <row r="138" spans="1:6">
      <c r="A138" s="4"/>
      <c r="B138" s="14" t="s">
        <v>150</v>
      </c>
      <c r="C138" s="7"/>
      <c r="D138" s="7"/>
      <c r="E138" s="16"/>
      <c r="F138" s="16"/>
    </row>
    <row r="139" spans="1:6">
      <c r="A139" s="4">
        <v>1</v>
      </c>
      <c r="B139" s="6" t="s">
        <v>553</v>
      </c>
      <c r="C139" s="7"/>
      <c r="D139" s="7">
        <v>33</v>
      </c>
      <c r="E139" s="16"/>
      <c r="F139" s="16"/>
    </row>
    <row r="140" spans="1:6">
      <c r="A140" s="4"/>
      <c r="B140" s="6"/>
      <c r="C140" s="7"/>
      <c r="D140" s="7"/>
      <c r="E140" s="16"/>
      <c r="F140" s="16"/>
    </row>
    <row r="141" spans="1:6">
      <c r="A141" s="4">
        <v>3</v>
      </c>
      <c r="B141" s="6" t="s">
        <v>151</v>
      </c>
      <c r="C141" s="7"/>
      <c r="D141" s="7">
        <v>51</v>
      </c>
      <c r="E141" s="16"/>
      <c r="F141" s="16"/>
    </row>
    <row r="142" spans="1:6">
      <c r="A142" s="4"/>
      <c r="B142" s="6"/>
      <c r="C142" s="7"/>
      <c r="D142" s="7"/>
      <c r="E142" s="16"/>
      <c r="F142" s="16"/>
    </row>
    <row r="143" spans="1:6" ht="13">
      <c r="A143" s="4"/>
      <c r="B143" s="48" t="s">
        <v>152</v>
      </c>
      <c r="C143" s="7"/>
      <c r="D143" s="7"/>
      <c r="E143" s="16"/>
      <c r="F143" s="16"/>
    </row>
    <row r="144" spans="1:6">
      <c r="A144" s="4"/>
      <c r="B144" s="14" t="s">
        <v>186</v>
      </c>
      <c r="C144" s="7"/>
      <c r="D144" s="7"/>
      <c r="E144" s="16"/>
      <c r="F144" s="16"/>
    </row>
    <row r="145" spans="1:6" ht="37.5">
      <c r="A145" s="4">
        <v>4</v>
      </c>
      <c r="B145" s="6" t="s">
        <v>188</v>
      </c>
      <c r="C145" s="7" t="s">
        <v>31</v>
      </c>
      <c r="D145" s="7">
        <v>16</v>
      </c>
      <c r="E145" s="16"/>
      <c r="F145" s="16"/>
    </row>
    <row r="146" spans="1:6">
      <c r="A146" s="4"/>
      <c r="B146" s="6"/>
      <c r="C146" s="7"/>
      <c r="D146" s="7"/>
      <c r="E146" s="16"/>
      <c r="F146" s="16"/>
    </row>
    <row r="147" spans="1:6">
      <c r="A147" s="4"/>
      <c r="B147" s="14" t="s">
        <v>153</v>
      </c>
      <c r="C147" s="7"/>
      <c r="D147" s="7"/>
      <c r="E147" s="16"/>
      <c r="F147" s="16"/>
    </row>
    <row r="148" spans="1:6">
      <c r="A148" s="4">
        <v>5</v>
      </c>
      <c r="B148" s="6" t="s">
        <v>187</v>
      </c>
      <c r="C148" s="7" t="s">
        <v>31</v>
      </c>
      <c r="D148" s="7">
        <v>65</v>
      </c>
      <c r="E148" s="16"/>
      <c r="F148" s="16"/>
    </row>
    <row r="149" spans="1:6">
      <c r="A149" s="4">
        <v>6</v>
      </c>
      <c r="B149" s="6" t="s">
        <v>154</v>
      </c>
      <c r="C149" s="7" t="s">
        <v>31</v>
      </c>
      <c r="D149" s="7">
        <v>150</v>
      </c>
      <c r="E149" s="16"/>
      <c r="F149" s="16"/>
    </row>
    <row r="150" spans="1:6">
      <c r="A150" s="4"/>
      <c r="B150" s="6"/>
      <c r="C150" s="7"/>
      <c r="D150" s="7"/>
      <c r="E150" s="16"/>
      <c r="F150" s="16"/>
    </row>
    <row r="151" spans="1:6">
      <c r="A151" s="4"/>
      <c r="B151" s="14" t="s">
        <v>189</v>
      </c>
      <c r="C151" s="7"/>
      <c r="D151" s="7"/>
      <c r="E151" s="16"/>
      <c r="F151" s="16"/>
    </row>
    <row r="152" spans="1:6" ht="50">
      <c r="A152" s="4">
        <v>7</v>
      </c>
      <c r="B152" s="6" t="s">
        <v>190</v>
      </c>
      <c r="C152" s="7" t="s">
        <v>30</v>
      </c>
      <c r="D152" s="7">
        <v>40</v>
      </c>
      <c r="E152" s="16"/>
      <c r="F152" s="16"/>
    </row>
    <row r="153" spans="1:6">
      <c r="A153" s="123"/>
      <c r="B153" s="6"/>
      <c r="C153" s="7"/>
      <c r="D153" s="7"/>
      <c r="E153" s="16"/>
      <c r="F153" s="130"/>
    </row>
    <row r="154" spans="1:6">
      <c r="A154" s="124"/>
      <c r="B154" s="120"/>
      <c r="C154" s="118"/>
      <c r="D154" s="118"/>
      <c r="E154" s="119"/>
      <c r="F154" s="132"/>
    </row>
    <row r="155" spans="1:6">
      <c r="A155" s="123"/>
      <c r="B155" s="6"/>
      <c r="C155" s="4"/>
      <c r="D155" s="7"/>
      <c r="E155" s="16"/>
      <c r="F155" s="130"/>
    </row>
    <row r="156" spans="1:6" ht="13">
      <c r="A156" s="123"/>
      <c r="B156" s="48" t="s">
        <v>194</v>
      </c>
      <c r="C156" s="4"/>
      <c r="D156" s="7"/>
      <c r="E156" s="16"/>
      <c r="F156" s="130"/>
    </row>
    <row r="157" spans="1:6" ht="13">
      <c r="A157" s="123"/>
      <c r="B157" s="48" t="s">
        <v>195</v>
      </c>
      <c r="C157" s="4"/>
      <c r="D157" s="7"/>
      <c r="E157" s="16"/>
      <c r="F157" s="130"/>
    </row>
    <row r="158" spans="1:6" ht="25">
      <c r="A158" s="123"/>
      <c r="B158" s="6" t="s">
        <v>198</v>
      </c>
      <c r="C158" s="4"/>
      <c r="D158" s="7"/>
      <c r="E158" s="16"/>
      <c r="F158" s="130"/>
    </row>
    <row r="159" spans="1:6">
      <c r="A159" s="123"/>
      <c r="B159" s="14" t="s">
        <v>196</v>
      </c>
      <c r="C159" s="4"/>
      <c r="D159" s="7"/>
      <c r="E159" s="16"/>
      <c r="F159" s="130"/>
    </row>
    <row r="160" spans="1:6" ht="25">
      <c r="A160" s="123"/>
      <c r="B160" s="14" t="s">
        <v>199</v>
      </c>
      <c r="C160" s="4"/>
      <c r="D160" s="7"/>
      <c r="E160" s="16"/>
      <c r="F160" s="130"/>
    </row>
    <row r="161" spans="1:6" ht="25">
      <c r="A161" s="123">
        <v>1</v>
      </c>
      <c r="B161" s="6" t="s">
        <v>200</v>
      </c>
      <c r="C161" s="7" t="s">
        <v>10</v>
      </c>
      <c r="D161" s="7">
        <v>5</v>
      </c>
      <c r="E161" s="16"/>
      <c r="F161" s="130"/>
    </row>
    <row r="162" spans="1:6">
      <c r="A162" s="123"/>
      <c r="B162" s="6"/>
      <c r="C162" s="4"/>
      <c r="D162" s="7"/>
      <c r="E162" s="16"/>
      <c r="F162" s="130"/>
    </row>
    <row r="163" spans="1:6" ht="25">
      <c r="A163" s="123"/>
      <c r="B163" s="14" t="s">
        <v>201</v>
      </c>
      <c r="C163" s="4"/>
      <c r="D163" s="7"/>
      <c r="E163" s="16"/>
      <c r="F163" s="130"/>
    </row>
    <row r="164" spans="1:6">
      <c r="A164" s="123">
        <v>2</v>
      </c>
      <c r="B164" s="6" t="s">
        <v>197</v>
      </c>
      <c r="C164" s="7" t="s">
        <v>10</v>
      </c>
      <c r="D164" s="7">
        <v>2</v>
      </c>
      <c r="E164" s="16"/>
      <c r="F164" s="130"/>
    </row>
    <row r="165" spans="1:6">
      <c r="A165" s="123">
        <v>3</v>
      </c>
      <c r="B165" s="6" t="s">
        <v>202</v>
      </c>
      <c r="C165" s="7" t="s">
        <v>10</v>
      </c>
      <c r="D165" s="7">
        <v>2</v>
      </c>
      <c r="E165" s="16"/>
      <c r="F165" s="130"/>
    </row>
    <row r="166" spans="1:6">
      <c r="A166" s="123"/>
      <c r="B166" s="6"/>
      <c r="C166" s="7"/>
      <c r="D166" s="7"/>
      <c r="E166" s="16"/>
      <c r="F166" s="130"/>
    </row>
    <row r="167" spans="1:6">
      <c r="A167" s="124"/>
      <c r="B167" s="120"/>
      <c r="C167" s="118"/>
      <c r="D167" s="118"/>
      <c r="E167" s="119"/>
      <c r="F167" s="132"/>
    </row>
    <row r="168" spans="1:6">
      <c r="A168" s="123"/>
      <c r="B168" s="6"/>
      <c r="C168" s="4"/>
      <c r="D168" s="7"/>
      <c r="E168" s="16"/>
      <c r="F168" s="130"/>
    </row>
    <row r="169" spans="1:6" ht="13">
      <c r="A169" s="123"/>
      <c r="B169" s="48" t="s">
        <v>203</v>
      </c>
      <c r="C169" s="4"/>
      <c r="D169" s="7"/>
      <c r="E169" s="16"/>
      <c r="F169" s="130"/>
    </row>
    <row r="170" spans="1:6" ht="13">
      <c r="A170" s="123"/>
      <c r="B170" s="48" t="s">
        <v>204</v>
      </c>
      <c r="C170" s="4"/>
      <c r="D170" s="7"/>
      <c r="E170" s="16"/>
      <c r="F170" s="130"/>
    </row>
    <row r="171" spans="1:6" ht="37.5">
      <c r="A171" s="123"/>
      <c r="B171" s="6" t="s">
        <v>205</v>
      </c>
      <c r="C171" s="4"/>
      <c r="D171" s="7"/>
      <c r="E171" s="16"/>
      <c r="F171" s="130"/>
    </row>
    <row r="172" spans="1:6">
      <c r="A172" s="123"/>
      <c r="B172" s="6"/>
      <c r="C172" s="4"/>
      <c r="D172" s="7"/>
      <c r="E172" s="16"/>
      <c r="F172" s="130"/>
    </row>
    <row r="173" spans="1:6" ht="25">
      <c r="A173" s="123"/>
      <c r="B173" s="6" t="s">
        <v>198</v>
      </c>
      <c r="C173" s="4"/>
      <c r="D173" s="7"/>
      <c r="E173" s="16"/>
      <c r="F173" s="130"/>
    </row>
    <row r="174" spans="1:6">
      <c r="A174" s="123"/>
      <c r="B174" s="6"/>
      <c r="C174" s="4"/>
      <c r="D174" s="7"/>
      <c r="E174" s="16"/>
      <c r="F174" s="130"/>
    </row>
    <row r="175" spans="1:6" ht="13">
      <c r="A175" s="123"/>
      <c r="B175" s="48" t="s">
        <v>206</v>
      </c>
      <c r="C175" s="4"/>
      <c r="D175" s="7"/>
      <c r="E175" s="16"/>
      <c r="F175" s="130"/>
    </row>
    <row r="176" spans="1:6" ht="87.5">
      <c r="A176" s="123"/>
      <c r="B176" s="6" t="s">
        <v>208</v>
      </c>
      <c r="C176" s="4"/>
      <c r="D176" s="7"/>
      <c r="E176" s="16"/>
      <c r="F176" s="130"/>
    </row>
    <row r="177" spans="1:6">
      <c r="A177" s="123"/>
      <c r="B177" s="6"/>
      <c r="C177" s="4"/>
      <c r="D177" s="7"/>
      <c r="E177" s="16"/>
      <c r="F177" s="130"/>
    </row>
    <row r="178" spans="1:6" ht="37.5">
      <c r="A178" s="123"/>
      <c r="B178" s="14" t="s">
        <v>461</v>
      </c>
      <c r="C178" s="7"/>
      <c r="D178" s="7"/>
      <c r="E178" s="16"/>
      <c r="F178" s="130"/>
    </row>
    <row r="179" spans="1:6">
      <c r="A179" s="123">
        <v>1</v>
      </c>
      <c r="B179" s="6" t="s">
        <v>207</v>
      </c>
      <c r="C179" s="7" t="s">
        <v>10</v>
      </c>
      <c r="D179" s="7">
        <v>70</v>
      </c>
      <c r="E179" s="16"/>
      <c r="F179" s="130"/>
    </row>
    <row r="180" spans="1:6">
      <c r="A180" s="123"/>
      <c r="B180" s="6"/>
      <c r="C180" s="7"/>
      <c r="D180" s="7"/>
      <c r="E180" s="16"/>
      <c r="F180" s="130"/>
    </row>
    <row r="181" spans="1:6">
      <c r="A181" s="123">
        <v>2</v>
      </c>
      <c r="B181" s="6" t="s">
        <v>209</v>
      </c>
      <c r="C181" s="7" t="s">
        <v>31</v>
      </c>
      <c r="D181" s="7">
        <v>25</v>
      </c>
      <c r="E181" s="16"/>
      <c r="F181" s="130"/>
    </row>
    <row r="182" spans="1:6">
      <c r="A182" s="123"/>
      <c r="B182" s="6"/>
      <c r="C182" s="7"/>
      <c r="D182" s="7"/>
      <c r="E182" s="16"/>
      <c r="F182" s="130"/>
    </row>
    <row r="183" spans="1:6" ht="13">
      <c r="A183" s="123"/>
      <c r="B183" s="48" t="s">
        <v>210</v>
      </c>
      <c r="C183" s="7"/>
      <c r="D183" s="7"/>
      <c r="E183" s="16"/>
      <c r="F183" s="130"/>
    </row>
    <row r="184" spans="1:6" ht="25">
      <c r="A184" s="123"/>
      <c r="B184" s="14" t="s">
        <v>212</v>
      </c>
      <c r="C184" s="7"/>
      <c r="D184" s="7"/>
      <c r="E184" s="16"/>
      <c r="F184" s="130"/>
    </row>
    <row r="185" spans="1:6" ht="25">
      <c r="A185" s="123">
        <v>3</v>
      </c>
      <c r="B185" s="6" t="s">
        <v>211</v>
      </c>
      <c r="C185" s="7" t="s">
        <v>10</v>
      </c>
      <c r="D185" s="7">
        <v>70</v>
      </c>
      <c r="E185" s="16"/>
      <c r="F185" s="130"/>
    </row>
    <row r="186" spans="1:6">
      <c r="A186" s="123"/>
      <c r="B186" s="6"/>
      <c r="C186" s="7"/>
      <c r="D186" s="7"/>
      <c r="E186" s="16"/>
      <c r="F186" s="130"/>
    </row>
    <row r="187" spans="1:6">
      <c r="A187" s="123"/>
      <c r="B187" s="6"/>
      <c r="C187" s="7"/>
      <c r="D187" s="7"/>
      <c r="E187" s="16"/>
      <c r="F187" s="130"/>
    </row>
    <row r="188" spans="1:6">
      <c r="A188" s="124"/>
      <c r="B188" s="120"/>
      <c r="C188" s="118"/>
      <c r="D188" s="118"/>
      <c r="E188" s="119"/>
      <c r="F188" s="132"/>
    </row>
    <row r="189" spans="1:6">
      <c r="A189" s="123"/>
      <c r="B189" s="6"/>
      <c r="C189" s="7"/>
      <c r="D189" s="7"/>
      <c r="E189" s="16"/>
      <c r="F189" s="130"/>
    </row>
    <row r="190" spans="1:6" ht="13">
      <c r="A190" s="123"/>
      <c r="B190" s="48" t="s">
        <v>213</v>
      </c>
      <c r="C190" s="7"/>
      <c r="D190" s="7"/>
      <c r="E190" s="16"/>
      <c r="F190" s="130"/>
    </row>
    <row r="191" spans="1:6" ht="13">
      <c r="A191" s="123"/>
      <c r="B191" s="48" t="s">
        <v>214</v>
      </c>
      <c r="C191" s="7"/>
      <c r="D191" s="7"/>
      <c r="E191" s="16"/>
      <c r="F191" s="130"/>
    </row>
    <row r="192" spans="1:6" ht="25">
      <c r="A192" s="123"/>
      <c r="B192" s="6" t="s">
        <v>198</v>
      </c>
      <c r="C192" s="7"/>
      <c r="D192" s="7"/>
      <c r="E192" s="16"/>
      <c r="F192" s="130"/>
    </row>
    <row r="193" spans="1:6">
      <c r="A193" s="123"/>
      <c r="B193" s="6"/>
      <c r="C193" s="7"/>
      <c r="D193" s="7"/>
      <c r="E193" s="16"/>
      <c r="F193" s="130"/>
    </row>
    <row r="194" spans="1:6" ht="13">
      <c r="A194" s="123"/>
      <c r="B194" s="48" t="s">
        <v>215</v>
      </c>
      <c r="C194" s="7"/>
      <c r="D194" s="7"/>
      <c r="E194" s="16"/>
      <c r="F194" s="130"/>
    </row>
    <row r="195" spans="1:6">
      <c r="A195" s="123"/>
      <c r="B195" s="14" t="s">
        <v>216</v>
      </c>
      <c r="C195" s="7"/>
      <c r="D195" s="7"/>
      <c r="E195" s="16"/>
      <c r="F195" s="130"/>
    </row>
    <row r="196" spans="1:6" ht="25">
      <c r="A196" s="123">
        <v>1</v>
      </c>
      <c r="B196" s="6" t="s">
        <v>217</v>
      </c>
      <c r="C196" s="7" t="s">
        <v>10</v>
      </c>
      <c r="D196" s="7">
        <v>70</v>
      </c>
      <c r="E196" s="16"/>
      <c r="F196" s="130"/>
    </row>
    <row r="197" spans="1:6">
      <c r="A197" s="123"/>
      <c r="B197" s="6" t="s">
        <v>218</v>
      </c>
      <c r="C197" s="7"/>
      <c r="D197" s="7"/>
      <c r="E197" s="16"/>
      <c r="F197" s="130"/>
    </row>
    <row r="198" spans="1:6">
      <c r="A198" s="123">
        <v>2</v>
      </c>
      <c r="B198" s="6" t="s">
        <v>219</v>
      </c>
      <c r="C198" s="7" t="s">
        <v>31</v>
      </c>
      <c r="D198" s="7">
        <v>107</v>
      </c>
      <c r="E198" s="16"/>
      <c r="F198" s="130"/>
    </row>
    <row r="199" spans="1:6">
      <c r="A199" s="123"/>
      <c r="B199" s="6"/>
      <c r="C199" s="7"/>
      <c r="D199" s="7"/>
      <c r="E199" s="16"/>
      <c r="F199" s="130"/>
    </row>
    <row r="200" spans="1:6" ht="13">
      <c r="A200" s="123"/>
      <c r="B200" s="48" t="s">
        <v>220</v>
      </c>
      <c r="C200" s="7"/>
      <c r="D200" s="7"/>
      <c r="E200" s="16"/>
      <c r="F200" s="130"/>
    </row>
    <row r="201" spans="1:6">
      <c r="A201" s="123"/>
      <c r="B201" s="14" t="s">
        <v>462</v>
      </c>
      <c r="C201" s="7"/>
      <c r="D201" s="7"/>
      <c r="E201" s="16"/>
      <c r="F201" s="130"/>
    </row>
    <row r="202" spans="1:6">
      <c r="A202" s="123"/>
      <c r="B202" s="14"/>
      <c r="C202" s="7"/>
      <c r="D202" s="7"/>
      <c r="E202" s="16"/>
      <c r="F202" s="130"/>
    </row>
    <row r="203" spans="1:6" ht="25">
      <c r="A203" s="123">
        <v>3</v>
      </c>
      <c r="B203" s="6" t="s">
        <v>221</v>
      </c>
      <c r="C203" s="7" t="s">
        <v>10</v>
      </c>
      <c r="D203" s="7">
        <v>62</v>
      </c>
      <c r="E203" s="16"/>
      <c r="F203" s="130"/>
    </row>
    <row r="204" spans="1:6">
      <c r="A204" s="123"/>
      <c r="B204" s="6"/>
      <c r="C204" s="7"/>
      <c r="D204" s="7"/>
      <c r="E204" s="16"/>
      <c r="F204" s="130"/>
    </row>
    <row r="205" spans="1:6" ht="37.5">
      <c r="A205" s="123">
        <v>4</v>
      </c>
      <c r="B205" s="6" t="s">
        <v>225</v>
      </c>
      <c r="C205" s="7" t="s">
        <v>30</v>
      </c>
      <c r="D205" s="7">
        <v>1</v>
      </c>
      <c r="E205" s="16"/>
      <c r="F205" s="130"/>
    </row>
    <row r="206" spans="1:6">
      <c r="A206" s="123"/>
      <c r="B206" s="6"/>
      <c r="C206" s="7"/>
      <c r="D206" s="7"/>
      <c r="E206" s="16"/>
      <c r="F206" s="130"/>
    </row>
    <row r="207" spans="1:6">
      <c r="A207" s="124"/>
      <c r="B207" s="120"/>
      <c r="C207" s="118"/>
      <c r="D207" s="118"/>
      <c r="E207" s="119"/>
      <c r="F207" s="132"/>
    </row>
    <row r="208" spans="1:6">
      <c r="A208" s="123"/>
      <c r="B208" s="6"/>
      <c r="C208" s="7"/>
      <c r="D208" s="7"/>
      <c r="E208" s="16"/>
      <c r="F208" s="130"/>
    </row>
    <row r="209" spans="1:6" ht="13">
      <c r="A209" s="123"/>
      <c r="B209" s="48" t="s">
        <v>222</v>
      </c>
      <c r="C209" s="7"/>
      <c r="D209" s="7"/>
      <c r="E209" s="16"/>
      <c r="F209" s="130"/>
    </row>
    <row r="210" spans="1:6" ht="13">
      <c r="A210" s="123"/>
      <c r="B210" s="48" t="s">
        <v>223</v>
      </c>
      <c r="C210" s="7"/>
      <c r="D210" s="7"/>
      <c r="E210" s="16"/>
      <c r="F210" s="130"/>
    </row>
    <row r="211" spans="1:6" ht="25">
      <c r="A211" s="123"/>
      <c r="B211" s="6" t="s">
        <v>198</v>
      </c>
      <c r="C211" s="7"/>
      <c r="D211" s="7"/>
      <c r="E211" s="16"/>
      <c r="F211" s="130"/>
    </row>
    <row r="212" spans="1:6">
      <c r="A212" s="123"/>
      <c r="B212" s="6"/>
      <c r="C212" s="7"/>
      <c r="D212" s="7"/>
      <c r="E212" s="16"/>
      <c r="F212" s="130"/>
    </row>
    <row r="213" spans="1:6" ht="13">
      <c r="A213" s="123"/>
      <c r="B213" s="12" t="s">
        <v>463</v>
      </c>
      <c r="C213" s="7"/>
      <c r="D213" s="7"/>
      <c r="E213" s="16"/>
      <c r="F213" s="130"/>
    </row>
    <row r="214" spans="1:6">
      <c r="A214" s="123"/>
      <c r="B214" s="6"/>
      <c r="C214" s="7"/>
      <c r="D214" s="7"/>
      <c r="E214" s="16"/>
      <c r="F214" s="130"/>
    </row>
    <row r="215" spans="1:6">
      <c r="A215" s="123">
        <v>1</v>
      </c>
      <c r="B215" s="6" t="s">
        <v>464</v>
      </c>
      <c r="C215" s="7" t="str">
        <f>C203</f>
        <v>m²</v>
      </c>
      <c r="D215" s="7">
        <v>70</v>
      </c>
      <c r="E215" s="16"/>
      <c r="F215" s="130"/>
    </row>
    <row r="216" spans="1:6">
      <c r="A216" s="123"/>
      <c r="B216" s="6"/>
      <c r="C216" s="7"/>
      <c r="D216" s="7"/>
      <c r="E216" s="16"/>
      <c r="F216" s="130"/>
    </row>
    <row r="217" spans="1:6" ht="13">
      <c r="A217" s="123"/>
      <c r="B217" s="48" t="s">
        <v>224</v>
      </c>
      <c r="C217" s="7"/>
      <c r="D217" s="7"/>
      <c r="E217" s="16"/>
      <c r="F217" s="130"/>
    </row>
    <row r="218" spans="1:6" ht="13">
      <c r="A218" s="123"/>
      <c r="B218" s="48"/>
      <c r="C218" s="7"/>
      <c r="D218" s="7"/>
      <c r="E218" s="16"/>
      <c r="F218" s="130"/>
    </row>
    <row r="219" spans="1:6">
      <c r="A219" s="123"/>
      <c r="B219" s="14" t="s">
        <v>465</v>
      </c>
      <c r="C219" s="7"/>
      <c r="D219" s="7"/>
      <c r="E219" s="16"/>
      <c r="F219" s="130"/>
    </row>
    <row r="220" spans="1:6" ht="13">
      <c r="A220" s="123"/>
      <c r="B220" s="48"/>
      <c r="C220" s="7"/>
      <c r="D220" s="7"/>
      <c r="E220" s="16"/>
      <c r="F220" s="130"/>
    </row>
    <row r="221" spans="1:6">
      <c r="A221" s="123">
        <v>2</v>
      </c>
      <c r="B221" s="6" t="s">
        <v>554</v>
      </c>
      <c r="C221" s="7" t="s">
        <v>30</v>
      </c>
      <c r="D221" s="7">
        <v>6</v>
      </c>
      <c r="E221" s="16"/>
      <c r="F221" s="130"/>
    </row>
    <row r="222" spans="1:6">
      <c r="A222" s="123"/>
      <c r="B222" s="14"/>
      <c r="C222" s="7"/>
      <c r="D222" s="7"/>
      <c r="E222" s="16"/>
      <c r="F222" s="130"/>
    </row>
    <row r="223" spans="1:6">
      <c r="A223" s="123">
        <v>3</v>
      </c>
      <c r="B223" s="6" t="s">
        <v>555</v>
      </c>
      <c r="C223" s="7" t="s">
        <v>30</v>
      </c>
      <c r="D223" s="7">
        <v>1</v>
      </c>
      <c r="E223" s="16"/>
      <c r="F223" s="130"/>
    </row>
    <row r="224" spans="1:6">
      <c r="A224" s="123"/>
      <c r="B224" s="14"/>
      <c r="C224" s="7"/>
      <c r="D224" s="7"/>
      <c r="E224" s="16"/>
      <c r="F224" s="130"/>
    </row>
    <row r="225" spans="1:6">
      <c r="A225" s="123"/>
      <c r="B225" s="6"/>
      <c r="C225" s="7"/>
      <c r="D225" s="7"/>
      <c r="E225" s="16"/>
      <c r="F225" s="130"/>
    </row>
    <row r="226" spans="1:6">
      <c r="A226" s="124"/>
      <c r="B226" s="120"/>
      <c r="C226" s="118"/>
      <c r="D226" s="118"/>
      <c r="E226" s="119"/>
      <c r="F226" s="132"/>
    </row>
    <row r="227" spans="1:6">
      <c r="A227" s="123"/>
      <c r="B227" s="6"/>
      <c r="C227" s="7"/>
      <c r="D227" s="7"/>
      <c r="E227" s="16"/>
      <c r="F227" s="130"/>
    </row>
    <row r="228" spans="1:6" ht="13">
      <c r="A228" s="123"/>
      <c r="B228" s="48" t="s">
        <v>226</v>
      </c>
      <c r="C228" s="7"/>
      <c r="D228" s="7"/>
      <c r="E228" s="16"/>
      <c r="F228" s="130"/>
    </row>
    <row r="229" spans="1:6" ht="13">
      <c r="A229" s="123"/>
      <c r="B229" s="48" t="s">
        <v>227</v>
      </c>
      <c r="C229" s="7"/>
      <c r="D229" s="7"/>
      <c r="E229" s="16"/>
      <c r="F229" s="130"/>
    </row>
    <row r="230" spans="1:6" ht="13">
      <c r="A230" s="123"/>
      <c r="B230" s="48" t="s">
        <v>228</v>
      </c>
      <c r="C230" s="4"/>
      <c r="D230" s="7"/>
      <c r="E230" s="4"/>
      <c r="F230" s="130"/>
    </row>
    <row r="231" spans="1:6">
      <c r="A231" s="123"/>
      <c r="B231" s="6"/>
      <c r="C231" s="4"/>
      <c r="D231" s="7"/>
      <c r="E231" s="4"/>
      <c r="F231" s="130"/>
    </row>
    <row r="232" spans="1:6">
      <c r="A232" s="123"/>
      <c r="B232" s="14" t="s">
        <v>229</v>
      </c>
      <c r="C232" s="4"/>
      <c r="D232" s="7"/>
      <c r="E232" s="4"/>
      <c r="F232" s="130"/>
    </row>
    <row r="233" spans="1:6">
      <c r="A233" s="123">
        <v>1</v>
      </c>
      <c r="B233" s="6" t="s">
        <v>230</v>
      </c>
      <c r="C233" s="7" t="s">
        <v>30</v>
      </c>
      <c r="D233" s="7">
        <v>1</v>
      </c>
      <c r="E233" s="16"/>
      <c r="F233" s="130"/>
    </row>
    <row r="234" spans="1:6">
      <c r="A234" s="123"/>
      <c r="B234" s="6"/>
      <c r="C234" s="4"/>
      <c r="D234" s="7"/>
      <c r="E234" s="16"/>
      <c r="F234" s="130"/>
    </row>
    <row r="235" spans="1:6" ht="13">
      <c r="A235" s="123"/>
      <c r="B235" s="48" t="s">
        <v>231</v>
      </c>
      <c r="C235" s="4"/>
      <c r="D235" s="7"/>
      <c r="E235" s="16"/>
      <c r="F235" s="130"/>
    </row>
    <row r="236" spans="1:6">
      <c r="A236" s="123"/>
      <c r="B236" s="14" t="s">
        <v>232</v>
      </c>
      <c r="C236" s="4"/>
      <c r="D236" s="7"/>
      <c r="E236" s="16"/>
      <c r="F236" s="130"/>
    </row>
    <row r="237" spans="1:6" ht="13">
      <c r="A237" s="123"/>
      <c r="B237" s="12" t="s">
        <v>233</v>
      </c>
      <c r="C237" s="4"/>
      <c r="D237" s="7"/>
      <c r="E237" s="16"/>
      <c r="F237" s="130"/>
    </row>
    <row r="238" spans="1:6">
      <c r="A238" s="123"/>
      <c r="B238" s="14" t="s">
        <v>234</v>
      </c>
      <c r="C238" s="4"/>
      <c r="D238" s="7"/>
      <c r="E238" s="16"/>
      <c r="F238" s="130"/>
    </row>
    <row r="239" spans="1:6">
      <c r="A239" s="123"/>
      <c r="B239" s="14" t="s">
        <v>229</v>
      </c>
      <c r="C239" s="4"/>
      <c r="D239" s="7"/>
      <c r="E239" s="16"/>
      <c r="F239" s="130"/>
    </row>
    <row r="240" spans="1:6">
      <c r="A240" s="123"/>
      <c r="B240" s="14"/>
      <c r="C240" s="4"/>
      <c r="D240" s="7"/>
      <c r="E240" s="16"/>
      <c r="F240" s="130"/>
    </row>
    <row r="241" spans="1:6">
      <c r="A241" s="123">
        <v>2</v>
      </c>
      <c r="B241" s="6" t="s">
        <v>235</v>
      </c>
      <c r="C241" s="7" t="s">
        <v>30</v>
      </c>
      <c r="D241" s="7">
        <v>1</v>
      </c>
      <c r="E241" s="16"/>
      <c r="F241" s="130"/>
    </row>
    <row r="242" spans="1:6">
      <c r="A242" s="123"/>
      <c r="B242" s="6"/>
      <c r="C242" s="7"/>
      <c r="D242" s="7"/>
      <c r="E242" s="16"/>
      <c r="F242" s="130"/>
    </row>
    <row r="243" spans="1:6">
      <c r="A243" s="123">
        <v>3</v>
      </c>
      <c r="B243" s="6" t="s">
        <v>236</v>
      </c>
      <c r="C243" s="7" t="s">
        <v>30</v>
      </c>
      <c r="D243" s="7">
        <v>7</v>
      </c>
      <c r="E243" s="16"/>
      <c r="F243" s="130"/>
    </row>
    <row r="244" spans="1:6">
      <c r="A244" s="123"/>
      <c r="B244" s="6"/>
      <c r="C244" s="7"/>
      <c r="D244" s="7"/>
      <c r="E244" s="16"/>
      <c r="F244" s="130"/>
    </row>
    <row r="245" spans="1:6">
      <c r="A245" s="123"/>
      <c r="B245" s="14" t="s">
        <v>237</v>
      </c>
      <c r="C245" s="4"/>
      <c r="D245" s="7"/>
      <c r="E245" s="16"/>
      <c r="F245" s="130"/>
    </row>
    <row r="246" spans="1:6">
      <c r="A246" s="123"/>
      <c r="B246" s="14" t="s">
        <v>238</v>
      </c>
      <c r="C246" s="4"/>
      <c r="D246" s="7"/>
      <c r="E246" s="16"/>
      <c r="F246" s="130"/>
    </row>
    <row r="247" spans="1:6">
      <c r="A247" s="123">
        <v>4</v>
      </c>
      <c r="B247" s="6" t="s">
        <v>239</v>
      </c>
      <c r="C247" s="7" t="s">
        <v>30</v>
      </c>
      <c r="D247" s="7">
        <v>7</v>
      </c>
      <c r="E247" s="16"/>
      <c r="F247" s="130"/>
    </row>
    <row r="248" spans="1:6">
      <c r="A248" s="123"/>
      <c r="B248" s="6"/>
      <c r="C248" s="7"/>
      <c r="D248" s="7"/>
      <c r="E248" s="16"/>
      <c r="F248" s="130"/>
    </row>
    <row r="249" spans="1:6">
      <c r="A249" s="123"/>
      <c r="B249" s="14" t="s">
        <v>240</v>
      </c>
      <c r="C249" s="4"/>
      <c r="D249" s="7"/>
      <c r="E249" s="16"/>
      <c r="F249" s="130"/>
    </row>
    <row r="250" spans="1:6">
      <c r="A250" s="123"/>
      <c r="B250" s="14" t="s">
        <v>241</v>
      </c>
      <c r="C250" s="4"/>
      <c r="D250" s="7"/>
      <c r="E250" s="16"/>
      <c r="F250" s="130"/>
    </row>
    <row r="251" spans="1:6">
      <c r="A251" s="123">
        <v>5</v>
      </c>
      <c r="B251" s="6" t="s">
        <v>242</v>
      </c>
      <c r="C251" s="7" t="s">
        <v>30</v>
      </c>
      <c r="D251" s="7">
        <v>1</v>
      </c>
      <c r="E251" s="16"/>
      <c r="F251" s="130"/>
    </row>
    <row r="252" spans="1:6">
      <c r="A252" s="123"/>
      <c r="B252" s="6"/>
      <c r="C252" s="7"/>
      <c r="D252" s="7"/>
      <c r="E252" s="16"/>
      <c r="F252" s="130"/>
    </row>
    <row r="253" spans="1:6">
      <c r="A253" s="123">
        <v>6</v>
      </c>
      <c r="B253" s="6" t="s">
        <v>471</v>
      </c>
      <c r="C253" s="7" t="s">
        <v>30</v>
      </c>
      <c r="D253" s="7">
        <v>4</v>
      </c>
      <c r="E253" s="16"/>
      <c r="F253" s="130"/>
    </row>
    <row r="254" spans="1:6">
      <c r="A254" s="123"/>
      <c r="B254" s="6"/>
      <c r="C254" s="4"/>
      <c r="D254" s="7"/>
      <c r="E254" s="16"/>
      <c r="F254" s="130"/>
    </row>
    <row r="255" spans="1:6">
      <c r="A255" s="123"/>
      <c r="B255" s="14" t="s">
        <v>243</v>
      </c>
      <c r="C255" s="4"/>
      <c r="D255" s="7"/>
      <c r="E255" s="16"/>
      <c r="F255" s="130"/>
    </row>
    <row r="256" spans="1:6">
      <c r="A256" s="123">
        <v>7</v>
      </c>
      <c r="B256" s="6" t="s">
        <v>244</v>
      </c>
      <c r="C256" s="7" t="s">
        <v>30</v>
      </c>
      <c r="D256" s="7">
        <v>1</v>
      </c>
      <c r="E256" s="16"/>
      <c r="F256" s="130"/>
    </row>
    <row r="257" spans="1:6">
      <c r="A257" s="123">
        <v>8</v>
      </c>
      <c r="B257" s="6" t="s">
        <v>245</v>
      </c>
      <c r="C257" s="7" t="s">
        <v>30</v>
      </c>
      <c r="D257" s="7">
        <v>1</v>
      </c>
      <c r="E257" s="16"/>
      <c r="F257" s="130"/>
    </row>
    <row r="258" spans="1:6">
      <c r="A258" s="123"/>
      <c r="B258" s="6"/>
      <c r="C258" s="4"/>
      <c r="D258" s="7"/>
      <c r="E258" s="16"/>
      <c r="F258" s="130"/>
    </row>
    <row r="259" spans="1:6">
      <c r="A259" s="123"/>
      <c r="B259" s="14" t="s">
        <v>246</v>
      </c>
      <c r="C259" s="4"/>
      <c r="D259" s="7"/>
      <c r="E259" s="16"/>
      <c r="F259" s="130"/>
    </row>
    <row r="260" spans="1:6">
      <c r="A260" s="123"/>
      <c r="B260" s="14" t="s">
        <v>247</v>
      </c>
      <c r="C260" s="4"/>
      <c r="D260" s="7"/>
      <c r="E260" s="16"/>
      <c r="F260" s="130"/>
    </row>
    <row r="261" spans="1:6">
      <c r="A261" s="123"/>
      <c r="B261" s="14"/>
      <c r="C261" s="4"/>
      <c r="D261" s="7"/>
      <c r="E261" s="16"/>
      <c r="F261" s="130"/>
    </row>
    <row r="262" spans="1:6" ht="25">
      <c r="A262" s="123">
        <v>12</v>
      </c>
      <c r="B262" s="6" t="s">
        <v>251</v>
      </c>
      <c r="C262" s="7" t="s">
        <v>30</v>
      </c>
      <c r="D262" s="7">
        <v>1</v>
      </c>
      <c r="E262" s="16"/>
      <c r="F262" s="130"/>
    </row>
    <row r="263" spans="1:6">
      <c r="A263" s="123"/>
      <c r="B263" s="6"/>
      <c r="C263" s="4"/>
      <c r="D263" s="7"/>
      <c r="E263" s="16"/>
      <c r="F263" s="130"/>
    </row>
    <row r="264" spans="1:6">
      <c r="A264" s="123"/>
      <c r="B264" s="14" t="s">
        <v>252</v>
      </c>
      <c r="C264" s="4"/>
      <c r="D264" s="7"/>
      <c r="E264" s="16"/>
      <c r="F264" s="130"/>
    </row>
    <row r="265" spans="1:6">
      <c r="A265" s="123"/>
      <c r="B265" s="14" t="s">
        <v>247</v>
      </c>
      <c r="C265" s="4"/>
      <c r="D265" s="7"/>
      <c r="E265" s="16"/>
      <c r="F265" s="130"/>
    </row>
    <row r="266" spans="1:6">
      <c r="A266" s="123">
        <v>13</v>
      </c>
      <c r="B266" s="6" t="s">
        <v>253</v>
      </c>
      <c r="C266" s="7" t="s">
        <v>30</v>
      </c>
      <c r="D266" s="7">
        <v>1</v>
      </c>
      <c r="E266" s="16"/>
      <c r="F266" s="130"/>
    </row>
    <row r="267" spans="1:6" ht="25">
      <c r="A267" s="123">
        <v>14</v>
      </c>
      <c r="B267" s="6" t="s">
        <v>254</v>
      </c>
      <c r="C267" s="7" t="s">
        <v>30</v>
      </c>
      <c r="D267" s="7">
        <v>1</v>
      </c>
      <c r="E267" s="16"/>
      <c r="F267" s="130"/>
    </row>
    <row r="268" spans="1:6">
      <c r="A268" s="123"/>
      <c r="B268" s="6"/>
      <c r="C268" s="7"/>
      <c r="D268" s="7"/>
      <c r="E268" s="16"/>
      <c r="F268" s="130"/>
    </row>
    <row r="269" spans="1:6">
      <c r="A269" s="124"/>
      <c r="B269" s="120"/>
      <c r="C269" s="118"/>
      <c r="D269" s="118"/>
      <c r="E269" s="119"/>
      <c r="F269" s="132"/>
    </row>
    <row r="270" spans="1:6">
      <c r="A270" s="123"/>
      <c r="B270" s="6"/>
      <c r="C270" s="4"/>
      <c r="D270" s="7"/>
      <c r="E270" s="16"/>
      <c r="F270" s="130"/>
    </row>
    <row r="271" spans="1:6" ht="13">
      <c r="A271" s="123"/>
      <c r="B271" s="48" t="s">
        <v>255</v>
      </c>
      <c r="C271" s="4"/>
      <c r="D271" s="7"/>
      <c r="E271" s="16"/>
      <c r="F271" s="130"/>
    </row>
    <row r="272" spans="1:6" ht="13">
      <c r="A272" s="123"/>
      <c r="B272" s="48" t="s">
        <v>256</v>
      </c>
      <c r="C272" s="4"/>
      <c r="D272" s="7"/>
      <c r="E272" s="16"/>
      <c r="F272" s="130"/>
    </row>
    <row r="273" spans="1:6">
      <c r="A273" s="123"/>
      <c r="B273" s="6"/>
      <c r="C273" s="4"/>
      <c r="D273" s="7"/>
      <c r="E273" s="16"/>
      <c r="F273" s="130"/>
    </row>
    <row r="274" spans="1:6" ht="25">
      <c r="A274" s="123"/>
      <c r="B274" s="6" t="s">
        <v>198</v>
      </c>
      <c r="C274" s="4"/>
      <c r="D274" s="7"/>
      <c r="E274" s="16"/>
      <c r="F274" s="130"/>
    </row>
    <row r="275" spans="1:6">
      <c r="A275" s="123"/>
      <c r="B275" s="6"/>
      <c r="C275" s="4"/>
      <c r="D275" s="7"/>
      <c r="E275" s="16"/>
      <c r="F275" s="130"/>
    </row>
    <row r="276" spans="1:6">
      <c r="A276" s="123"/>
      <c r="B276" s="14" t="s">
        <v>257</v>
      </c>
      <c r="C276" s="4"/>
      <c r="D276" s="7"/>
      <c r="E276" s="16"/>
      <c r="F276" s="130"/>
    </row>
    <row r="277" spans="1:6" ht="26">
      <c r="A277" s="123"/>
      <c r="B277" s="12" t="s">
        <v>258</v>
      </c>
      <c r="C277" s="4"/>
      <c r="D277" s="7"/>
      <c r="E277" s="16"/>
      <c r="F277" s="130"/>
    </row>
    <row r="278" spans="1:6" ht="62.5">
      <c r="A278" s="123">
        <v>1</v>
      </c>
      <c r="B278" s="6" t="s">
        <v>259</v>
      </c>
      <c r="C278" s="7" t="s">
        <v>30</v>
      </c>
      <c r="D278" s="7">
        <v>2</v>
      </c>
      <c r="E278" s="16"/>
      <c r="F278" s="130"/>
    </row>
    <row r="279" spans="1:6">
      <c r="A279" s="123"/>
      <c r="B279" s="6"/>
      <c r="C279" s="4"/>
      <c r="D279" s="7"/>
      <c r="E279" s="16"/>
      <c r="F279" s="130"/>
    </row>
    <row r="280" spans="1:6">
      <c r="A280" s="123"/>
      <c r="B280" s="14" t="s">
        <v>260</v>
      </c>
      <c r="C280" s="4"/>
      <c r="D280" s="7"/>
      <c r="E280" s="16"/>
      <c r="F280" s="130"/>
    </row>
    <row r="281" spans="1:6">
      <c r="A281" s="123"/>
      <c r="B281" s="14" t="s">
        <v>262</v>
      </c>
      <c r="C281" s="4"/>
      <c r="D281" s="7"/>
      <c r="E281" s="16"/>
      <c r="F281" s="130"/>
    </row>
    <row r="282" spans="1:6">
      <c r="A282" s="123">
        <v>2</v>
      </c>
      <c r="B282" s="6" t="s">
        <v>261</v>
      </c>
      <c r="C282" s="7" t="s">
        <v>30</v>
      </c>
      <c r="D282" s="7">
        <v>4</v>
      </c>
      <c r="E282" s="16"/>
      <c r="F282" s="130"/>
    </row>
    <row r="283" spans="1:6">
      <c r="A283" s="123"/>
      <c r="B283" s="6"/>
      <c r="C283" s="7"/>
      <c r="D283" s="7"/>
      <c r="E283" s="16"/>
      <c r="F283" s="130"/>
    </row>
    <row r="284" spans="1:6" ht="13">
      <c r="A284" s="123"/>
      <c r="B284" s="48" t="s">
        <v>472</v>
      </c>
      <c r="C284" s="4"/>
      <c r="D284" s="7"/>
      <c r="E284" s="16"/>
      <c r="F284" s="130"/>
    </row>
    <row r="285" spans="1:6">
      <c r="A285" s="123"/>
      <c r="B285" s="6"/>
      <c r="C285" s="4"/>
      <c r="D285" s="7"/>
      <c r="E285" s="16"/>
      <c r="F285" s="130"/>
    </row>
    <row r="286" spans="1:6" ht="19" customHeight="1">
      <c r="A286" s="123"/>
      <c r="B286" s="12" t="s">
        <v>473</v>
      </c>
      <c r="C286" s="4"/>
      <c r="D286" s="7"/>
      <c r="E286" s="16"/>
      <c r="F286" s="130"/>
    </row>
    <row r="287" spans="1:6" ht="16.5" customHeight="1">
      <c r="A287" s="123"/>
      <c r="B287" s="12"/>
      <c r="C287" s="4"/>
      <c r="D287" s="7"/>
      <c r="E287" s="16"/>
      <c r="F287" s="130"/>
    </row>
    <row r="288" spans="1:6">
      <c r="A288" s="123">
        <v>4</v>
      </c>
      <c r="B288" s="6" t="s">
        <v>556</v>
      </c>
      <c r="C288" s="7" t="s">
        <v>30</v>
      </c>
      <c r="D288" s="7">
        <v>4</v>
      </c>
      <c r="E288" s="16"/>
      <c r="F288" s="130"/>
    </row>
    <row r="289" spans="1:6">
      <c r="A289" s="123"/>
      <c r="B289" s="6"/>
      <c r="C289" s="7"/>
      <c r="D289" s="7"/>
      <c r="E289" s="16"/>
      <c r="F289" s="130"/>
    </row>
    <row r="290" spans="1:6">
      <c r="A290" s="123">
        <v>5</v>
      </c>
      <c r="B290" s="6" t="s">
        <v>557</v>
      </c>
      <c r="C290" s="7" t="s">
        <v>30</v>
      </c>
      <c r="D290" s="7">
        <v>2</v>
      </c>
      <c r="E290" s="16"/>
      <c r="F290" s="130"/>
    </row>
    <row r="291" spans="1:6" ht="16" customHeight="1">
      <c r="A291" s="123"/>
      <c r="B291" s="12"/>
      <c r="C291" s="4"/>
      <c r="D291" s="7"/>
      <c r="E291" s="16"/>
      <c r="F291" s="130"/>
    </row>
    <row r="292" spans="1:6">
      <c r="A292" s="123">
        <v>4</v>
      </c>
      <c r="B292" s="6" t="s">
        <v>558</v>
      </c>
      <c r="C292" s="7" t="s">
        <v>30</v>
      </c>
      <c r="D292" s="7">
        <v>1</v>
      </c>
      <c r="E292" s="16"/>
      <c r="F292" s="130"/>
    </row>
    <row r="293" spans="1:6">
      <c r="A293" s="123"/>
      <c r="B293" s="6"/>
      <c r="C293" s="7"/>
      <c r="D293" s="7"/>
      <c r="E293" s="16"/>
      <c r="F293" s="130"/>
    </row>
    <row r="294" spans="1:6">
      <c r="A294" s="123">
        <v>5</v>
      </c>
      <c r="B294" s="6" t="s">
        <v>559</v>
      </c>
      <c r="C294" s="7" t="s">
        <v>30</v>
      </c>
      <c r="D294" s="7">
        <v>1</v>
      </c>
      <c r="E294" s="16"/>
      <c r="F294" s="130"/>
    </row>
    <row r="295" spans="1:6">
      <c r="A295" s="123"/>
      <c r="B295" s="6"/>
      <c r="C295" s="7"/>
      <c r="D295" s="7"/>
      <c r="E295" s="16"/>
      <c r="F295" s="130"/>
    </row>
    <row r="296" spans="1:6">
      <c r="A296" s="124"/>
      <c r="B296" s="120"/>
      <c r="C296" s="118"/>
      <c r="D296" s="118"/>
      <c r="E296" s="119"/>
      <c r="F296" s="132"/>
    </row>
    <row r="297" spans="1:6">
      <c r="A297" s="125"/>
      <c r="B297" s="184"/>
      <c r="C297" s="3"/>
      <c r="D297" s="15"/>
      <c r="E297" s="38"/>
      <c r="F297" s="129"/>
    </row>
    <row r="298" spans="1:6" ht="13">
      <c r="A298" s="123"/>
      <c r="B298" s="48" t="s">
        <v>265</v>
      </c>
      <c r="C298" s="4"/>
      <c r="D298" s="7"/>
      <c r="E298" s="16"/>
      <c r="F298" s="130"/>
    </row>
    <row r="299" spans="1:6" ht="13">
      <c r="A299" s="123"/>
      <c r="B299" s="48" t="s">
        <v>266</v>
      </c>
      <c r="C299" s="4"/>
      <c r="D299" s="7"/>
      <c r="E299" s="16"/>
      <c r="F299" s="130"/>
    </row>
    <row r="300" spans="1:6" ht="13">
      <c r="A300" s="123"/>
      <c r="B300" s="48" t="s">
        <v>267</v>
      </c>
      <c r="C300" s="4"/>
      <c r="D300" s="7"/>
      <c r="E300" s="16"/>
      <c r="F300" s="130"/>
    </row>
    <row r="301" spans="1:6" ht="13">
      <c r="A301" s="123"/>
      <c r="B301" s="48"/>
      <c r="C301" s="4"/>
      <c r="D301" s="7"/>
      <c r="E301" s="16"/>
      <c r="F301" s="130"/>
    </row>
    <row r="302" spans="1:6" ht="25">
      <c r="A302" s="123"/>
      <c r="B302" s="6" t="s">
        <v>198</v>
      </c>
      <c r="C302" s="4"/>
      <c r="D302" s="7"/>
      <c r="E302" s="16"/>
      <c r="F302" s="130"/>
    </row>
    <row r="303" spans="1:6">
      <c r="A303" s="123"/>
      <c r="B303" s="6"/>
      <c r="C303" s="4"/>
      <c r="D303" s="7"/>
      <c r="E303" s="16"/>
      <c r="F303" s="130"/>
    </row>
    <row r="304" spans="1:6">
      <c r="A304" s="123"/>
      <c r="B304" s="14" t="s">
        <v>268</v>
      </c>
      <c r="C304" s="4"/>
      <c r="D304" s="7"/>
      <c r="E304" s="16"/>
      <c r="F304" s="130"/>
    </row>
    <row r="305" spans="1:6">
      <c r="A305" s="123"/>
      <c r="B305" s="14" t="s">
        <v>269</v>
      </c>
      <c r="C305" s="4"/>
      <c r="D305" s="7"/>
      <c r="E305" s="16"/>
      <c r="F305" s="130"/>
    </row>
    <row r="306" spans="1:6">
      <c r="A306" s="123">
        <v>1</v>
      </c>
      <c r="B306" s="6" t="s">
        <v>270</v>
      </c>
      <c r="C306" s="7" t="s">
        <v>10</v>
      </c>
      <c r="D306" s="7">
        <v>43</v>
      </c>
      <c r="E306" s="16"/>
      <c r="F306" s="130"/>
    </row>
    <row r="307" spans="1:6">
      <c r="A307" s="123"/>
      <c r="B307" s="6"/>
      <c r="C307" s="7"/>
      <c r="D307" s="7"/>
      <c r="E307" s="16"/>
      <c r="F307" s="130"/>
    </row>
    <row r="308" spans="1:6" customFormat="1" ht="14">
      <c r="A308" s="185"/>
      <c r="B308" s="149" t="s">
        <v>560</v>
      </c>
      <c r="C308" s="150"/>
      <c r="D308" s="186"/>
      <c r="E308" s="159"/>
      <c r="F308" s="187"/>
    </row>
    <row r="309" spans="1:6" customFormat="1" ht="14">
      <c r="A309" s="185"/>
      <c r="B309" s="149"/>
      <c r="C309" s="150"/>
      <c r="D309" s="186"/>
      <c r="E309" s="159"/>
      <c r="F309" s="187"/>
    </row>
    <row r="310" spans="1:6" customFormat="1" ht="14">
      <c r="A310" s="185"/>
      <c r="B310" s="149" t="s">
        <v>561</v>
      </c>
      <c r="C310" s="150"/>
      <c r="D310" s="186"/>
      <c r="E310" s="159"/>
      <c r="F310" s="187"/>
    </row>
    <row r="311" spans="1:6" customFormat="1" ht="14">
      <c r="A311" s="185"/>
      <c r="B311" s="152"/>
      <c r="C311" s="150"/>
      <c r="D311" s="186"/>
      <c r="E311" s="159"/>
      <c r="F311" s="187"/>
    </row>
    <row r="312" spans="1:6" customFormat="1" ht="14">
      <c r="A312" s="185">
        <v>3</v>
      </c>
      <c r="B312" s="152" t="s">
        <v>562</v>
      </c>
      <c r="C312" s="7" t="s">
        <v>10</v>
      </c>
      <c r="D312" s="188">
        <v>280</v>
      </c>
      <c r="E312" s="159"/>
      <c r="F312" s="187"/>
    </row>
    <row r="313" spans="1:6">
      <c r="A313" s="123"/>
      <c r="B313" s="6"/>
      <c r="C313" s="7"/>
      <c r="D313" s="7"/>
      <c r="E313" s="16"/>
      <c r="F313" s="130"/>
    </row>
    <row r="314" spans="1:6">
      <c r="A314" s="123"/>
      <c r="B314" s="6"/>
      <c r="C314" s="7"/>
      <c r="D314" s="7"/>
      <c r="E314" s="16"/>
      <c r="F314" s="130"/>
    </row>
    <row r="315" spans="1:6">
      <c r="A315" s="124"/>
      <c r="B315" s="120"/>
      <c r="C315" s="118"/>
      <c r="D315" s="118"/>
      <c r="E315" s="119"/>
      <c r="F315" s="132"/>
    </row>
    <row r="316" spans="1:6" ht="13">
      <c r="A316" s="123"/>
      <c r="B316" s="48"/>
      <c r="C316" s="4"/>
      <c r="D316" s="7"/>
      <c r="E316" s="16"/>
      <c r="F316" s="130"/>
    </row>
    <row r="317" spans="1:6" ht="13">
      <c r="A317" s="123"/>
      <c r="B317" s="48" t="s">
        <v>271</v>
      </c>
      <c r="C317" s="4"/>
      <c r="D317" s="7"/>
      <c r="E317" s="16"/>
      <c r="F317" s="130"/>
    </row>
    <row r="318" spans="1:6" ht="13">
      <c r="A318" s="123"/>
      <c r="B318" s="48" t="s">
        <v>272</v>
      </c>
      <c r="C318" s="4"/>
      <c r="D318" s="7"/>
      <c r="E318" s="16"/>
      <c r="F318" s="130"/>
    </row>
    <row r="319" spans="1:6" ht="13">
      <c r="A319" s="123"/>
      <c r="B319" s="48"/>
      <c r="C319" s="4"/>
      <c r="D319" s="7"/>
      <c r="E319" s="16"/>
      <c r="F319" s="130"/>
    </row>
    <row r="320" spans="1:6" ht="25">
      <c r="A320" s="123"/>
      <c r="B320" s="6" t="s">
        <v>198</v>
      </c>
      <c r="C320" s="7"/>
      <c r="D320" s="7"/>
      <c r="E320" s="16"/>
      <c r="F320" s="130"/>
    </row>
    <row r="321" spans="1:6">
      <c r="A321" s="123"/>
      <c r="B321" s="14" t="s">
        <v>273</v>
      </c>
      <c r="C321" s="7"/>
      <c r="D321" s="7"/>
      <c r="E321" s="16"/>
      <c r="F321" s="130"/>
    </row>
    <row r="322" spans="1:6" ht="25">
      <c r="A322" s="123"/>
      <c r="B322" s="6" t="s">
        <v>478</v>
      </c>
      <c r="C322" s="7"/>
      <c r="D322" s="7"/>
      <c r="E322" s="16"/>
      <c r="F322" s="130"/>
    </row>
    <row r="323" spans="1:6">
      <c r="A323" s="123">
        <v>1</v>
      </c>
      <c r="B323" s="6" t="s">
        <v>274</v>
      </c>
      <c r="C323" s="7" t="s">
        <v>10</v>
      </c>
      <c r="D323" s="7">
        <v>63</v>
      </c>
      <c r="E323" s="16"/>
      <c r="F323" s="130"/>
    </row>
    <row r="324" spans="1:6">
      <c r="A324" s="123"/>
      <c r="B324" s="6"/>
      <c r="C324" s="7"/>
      <c r="D324" s="7"/>
      <c r="E324" s="16"/>
      <c r="F324" s="130"/>
    </row>
    <row r="325" spans="1:6">
      <c r="A325" s="123">
        <v>2</v>
      </c>
      <c r="B325" s="6" t="s">
        <v>275</v>
      </c>
      <c r="C325" s="7" t="s">
        <v>31</v>
      </c>
      <c r="D325" s="7">
        <v>45</v>
      </c>
      <c r="E325" s="16"/>
      <c r="F325" s="130"/>
    </row>
    <row r="326" spans="1:6">
      <c r="A326" s="123"/>
      <c r="B326" s="6"/>
      <c r="C326" s="7"/>
      <c r="D326" s="7"/>
      <c r="E326" s="16"/>
      <c r="F326" s="130"/>
    </row>
    <row r="327" spans="1:6">
      <c r="A327" s="124"/>
      <c r="B327" s="120"/>
      <c r="C327" s="118"/>
      <c r="D327" s="118"/>
      <c r="E327" s="119"/>
      <c r="F327" s="132"/>
    </row>
    <row r="328" spans="1:6">
      <c r="A328" s="123"/>
      <c r="B328" s="6"/>
      <c r="C328" s="7"/>
      <c r="D328" s="7"/>
      <c r="E328" s="16"/>
      <c r="F328" s="130"/>
    </row>
    <row r="329" spans="1:6" ht="13">
      <c r="A329" s="123"/>
      <c r="B329" s="48" t="s">
        <v>276</v>
      </c>
      <c r="C329" s="7"/>
      <c r="D329" s="7"/>
      <c r="E329" s="16"/>
      <c r="F329" s="130"/>
    </row>
    <row r="330" spans="1:6" ht="13">
      <c r="A330" s="123"/>
      <c r="B330" s="48" t="s">
        <v>277</v>
      </c>
      <c r="C330" s="7"/>
      <c r="D330" s="7"/>
      <c r="E330" s="16"/>
      <c r="F330" s="130"/>
    </row>
    <row r="331" spans="1:6">
      <c r="A331" s="123"/>
      <c r="B331" s="6"/>
      <c r="C331" s="7"/>
      <c r="D331" s="7"/>
      <c r="E331" s="46"/>
      <c r="F331" s="130"/>
    </row>
    <row r="332" spans="1:6" ht="13">
      <c r="A332" s="123"/>
      <c r="B332" s="48" t="s">
        <v>278</v>
      </c>
      <c r="C332" s="7"/>
      <c r="D332" s="7"/>
      <c r="E332" s="16"/>
      <c r="F332" s="130"/>
    </row>
    <row r="333" spans="1:6" ht="26">
      <c r="A333" s="123"/>
      <c r="B333" s="12" t="s">
        <v>286</v>
      </c>
      <c r="C333" s="7"/>
      <c r="D333" s="7"/>
      <c r="E333" s="16"/>
      <c r="F333" s="130"/>
    </row>
    <row r="334" spans="1:6">
      <c r="A334" s="123"/>
      <c r="B334" s="14" t="s">
        <v>280</v>
      </c>
      <c r="C334" s="7"/>
      <c r="D334" s="7"/>
      <c r="E334" s="16"/>
      <c r="F334" s="130"/>
    </row>
    <row r="335" spans="1:6">
      <c r="A335" s="123"/>
      <c r="B335" s="14"/>
      <c r="C335" s="7"/>
      <c r="D335" s="7"/>
      <c r="E335" s="16"/>
      <c r="F335" s="130"/>
    </row>
    <row r="336" spans="1:6">
      <c r="A336" s="123">
        <v>1</v>
      </c>
      <c r="B336" s="6" t="s">
        <v>281</v>
      </c>
      <c r="C336" s="7" t="s">
        <v>31</v>
      </c>
      <c r="D336" s="7">
        <v>5</v>
      </c>
      <c r="E336" s="16"/>
      <c r="F336" s="130"/>
    </row>
    <row r="337" spans="1:6">
      <c r="A337" s="123">
        <v>2</v>
      </c>
      <c r="B337" s="6" t="s">
        <v>282</v>
      </c>
      <c r="C337" s="7" t="s">
        <v>31</v>
      </c>
      <c r="D337" s="7">
        <v>5</v>
      </c>
      <c r="E337" s="16"/>
      <c r="F337" s="130"/>
    </row>
    <row r="338" spans="1:6">
      <c r="A338" s="123"/>
      <c r="B338" s="6"/>
      <c r="C338" s="7"/>
      <c r="D338" s="7"/>
      <c r="E338" s="16"/>
      <c r="F338" s="130"/>
    </row>
    <row r="339" spans="1:6" ht="52">
      <c r="A339" s="123"/>
      <c r="B339" s="12" t="s">
        <v>285</v>
      </c>
      <c r="C339" s="7"/>
      <c r="D339" s="7"/>
      <c r="E339" s="16"/>
      <c r="F339" s="130"/>
    </row>
    <row r="340" spans="1:6" ht="13">
      <c r="A340" s="123"/>
      <c r="B340" s="12"/>
      <c r="C340" s="7"/>
      <c r="D340" s="7"/>
      <c r="E340" s="16"/>
      <c r="F340" s="130"/>
    </row>
    <row r="341" spans="1:6">
      <c r="A341" s="123"/>
      <c r="B341" s="14" t="s">
        <v>283</v>
      </c>
      <c r="C341" s="7"/>
      <c r="D341" s="7"/>
      <c r="E341" s="16"/>
      <c r="F341" s="130"/>
    </row>
    <row r="342" spans="1:6">
      <c r="A342" s="123"/>
      <c r="B342" s="14"/>
      <c r="C342" s="7"/>
      <c r="D342" s="7"/>
      <c r="E342" s="16"/>
      <c r="F342" s="130"/>
    </row>
    <row r="343" spans="1:6">
      <c r="A343" s="123">
        <v>3</v>
      </c>
      <c r="B343" s="6" t="s">
        <v>281</v>
      </c>
      <c r="C343" s="7" t="s">
        <v>31</v>
      </c>
      <c r="D343" s="7">
        <v>5</v>
      </c>
      <c r="E343" s="16"/>
      <c r="F343" s="130"/>
    </row>
    <row r="344" spans="1:6">
      <c r="A344" s="123">
        <v>4</v>
      </c>
      <c r="B344" s="6" t="s">
        <v>282</v>
      </c>
      <c r="C344" s="7" t="s">
        <v>31</v>
      </c>
      <c r="D344" s="7">
        <v>2</v>
      </c>
      <c r="E344" s="16"/>
      <c r="F344" s="130"/>
    </row>
    <row r="345" spans="1:6">
      <c r="A345" s="123"/>
      <c r="B345" s="6"/>
      <c r="C345" s="7"/>
      <c r="D345" s="7"/>
      <c r="E345" s="16"/>
      <c r="F345" s="130"/>
    </row>
    <row r="346" spans="1:6">
      <c r="A346" s="123"/>
      <c r="B346" s="14" t="s">
        <v>284</v>
      </c>
      <c r="C346" s="7"/>
      <c r="D346" s="7"/>
      <c r="E346" s="16"/>
      <c r="F346" s="130"/>
    </row>
    <row r="347" spans="1:6">
      <c r="A347" s="123"/>
      <c r="B347" s="14"/>
      <c r="C347" s="7"/>
      <c r="D347" s="7"/>
      <c r="E347" s="16"/>
      <c r="F347" s="130"/>
    </row>
    <row r="348" spans="1:6">
      <c r="A348" s="123">
        <v>5</v>
      </c>
      <c r="B348" s="6" t="s">
        <v>288</v>
      </c>
      <c r="C348" s="7" t="s">
        <v>30</v>
      </c>
      <c r="D348" s="7">
        <v>2</v>
      </c>
      <c r="E348" s="16"/>
      <c r="F348" s="130"/>
    </row>
    <row r="349" spans="1:6">
      <c r="A349" s="123">
        <v>6</v>
      </c>
      <c r="B349" s="6" t="s">
        <v>289</v>
      </c>
      <c r="C349" s="7" t="s">
        <v>31</v>
      </c>
      <c r="D349" s="7">
        <v>4</v>
      </c>
      <c r="E349" s="16"/>
      <c r="F349" s="130"/>
    </row>
    <row r="350" spans="1:6">
      <c r="A350" s="123">
        <v>7</v>
      </c>
      <c r="B350" s="6" t="s">
        <v>287</v>
      </c>
      <c r="C350" s="7" t="s">
        <v>30</v>
      </c>
      <c r="D350" s="7">
        <v>1</v>
      </c>
      <c r="E350" s="16"/>
      <c r="F350" s="130"/>
    </row>
    <row r="351" spans="1:6">
      <c r="A351" s="123">
        <v>8</v>
      </c>
      <c r="B351" s="6" t="s">
        <v>290</v>
      </c>
      <c r="C351" s="7" t="s">
        <v>30</v>
      </c>
      <c r="D351" s="7">
        <v>1</v>
      </c>
      <c r="E351" s="16"/>
      <c r="F351" s="130"/>
    </row>
    <row r="352" spans="1:6">
      <c r="A352" s="123">
        <v>9</v>
      </c>
      <c r="B352" s="6" t="s">
        <v>291</v>
      </c>
      <c r="C352" s="7" t="s">
        <v>30</v>
      </c>
      <c r="D352" s="7">
        <v>1</v>
      </c>
      <c r="F352" s="130"/>
    </row>
    <row r="353" spans="1:6">
      <c r="A353" s="123">
        <v>10</v>
      </c>
      <c r="B353" s="6" t="s">
        <v>292</v>
      </c>
      <c r="C353" s="7" t="s">
        <v>30</v>
      </c>
      <c r="D353" s="7">
        <v>1</v>
      </c>
      <c r="E353" s="16"/>
      <c r="F353" s="130"/>
    </row>
    <row r="354" spans="1:6">
      <c r="A354" s="123"/>
      <c r="B354" s="6"/>
      <c r="C354" s="7"/>
      <c r="D354" s="7"/>
      <c r="E354" s="16"/>
      <c r="F354" s="130"/>
    </row>
    <row r="355" spans="1:6">
      <c r="A355" s="123"/>
      <c r="B355" s="14" t="s">
        <v>293</v>
      </c>
      <c r="C355" s="7"/>
      <c r="D355" s="7"/>
      <c r="E355" s="16"/>
      <c r="F355" s="130"/>
    </row>
    <row r="356" spans="1:6" ht="25">
      <c r="A356" s="123">
        <v>11</v>
      </c>
      <c r="B356" s="6" t="s">
        <v>294</v>
      </c>
      <c r="C356" s="7" t="s">
        <v>30</v>
      </c>
      <c r="D356" s="7">
        <v>1</v>
      </c>
      <c r="E356" s="16"/>
      <c r="F356" s="130"/>
    </row>
    <row r="357" spans="1:6">
      <c r="A357" s="123"/>
      <c r="B357" s="14"/>
      <c r="C357" s="7"/>
      <c r="D357" s="7"/>
      <c r="E357" s="16"/>
      <c r="F357" s="130"/>
    </row>
    <row r="358" spans="1:6">
      <c r="A358" s="123"/>
      <c r="B358" s="14" t="s">
        <v>295</v>
      </c>
      <c r="C358" s="7"/>
      <c r="D358" s="7"/>
      <c r="E358" s="16"/>
      <c r="F358" s="130"/>
    </row>
    <row r="359" spans="1:6" ht="25">
      <c r="A359" s="123">
        <v>12</v>
      </c>
      <c r="B359" s="6" t="s">
        <v>296</v>
      </c>
      <c r="C359" s="7" t="s">
        <v>31</v>
      </c>
      <c r="D359" s="7">
        <v>10</v>
      </c>
      <c r="E359" s="16"/>
      <c r="F359" s="130"/>
    </row>
    <row r="360" spans="1:6">
      <c r="A360" s="123"/>
      <c r="B360" s="14"/>
      <c r="C360" s="4"/>
      <c r="D360" s="7"/>
      <c r="E360" s="16"/>
      <c r="F360" s="130"/>
    </row>
    <row r="361" spans="1:6">
      <c r="A361" s="123"/>
      <c r="B361" s="14" t="s">
        <v>297</v>
      </c>
      <c r="C361" s="4"/>
      <c r="D361" s="7"/>
      <c r="E361" s="16"/>
      <c r="F361" s="130"/>
    </row>
    <row r="362" spans="1:6">
      <c r="A362" s="123"/>
      <c r="B362" s="14"/>
      <c r="C362" s="4"/>
      <c r="D362" s="7"/>
      <c r="E362" s="16"/>
      <c r="F362" s="130"/>
    </row>
    <row r="363" spans="1:6" ht="37.5">
      <c r="A363" s="123">
        <v>13</v>
      </c>
      <c r="B363" s="6" t="s">
        <v>298</v>
      </c>
      <c r="C363" s="7" t="s">
        <v>30</v>
      </c>
      <c r="D363" s="7">
        <v>7</v>
      </c>
      <c r="E363" s="16"/>
      <c r="F363" s="130"/>
    </row>
    <row r="364" spans="1:6" ht="37.5">
      <c r="A364" s="123">
        <v>14</v>
      </c>
      <c r="B364" s="6" t="s">
        <v>299</v>
      </c>
      <c r="C364" s="7" t="s">
        <v>30</v>
      </c>
      <c r="D364" s="7">
        <v>3</v>
      </c>
      <c r="E364" s="16"/>
      <c r="F364" s="130"/>
    </row>
    <row r="365" spans="1:6">
      <c r="A365" s="123"/>
      <c r="B365" s="6"/>
      <c r="C365" s="7"/>
      <c r="D365" s="7"/>
      <c r="E365" s="16"/>
      <c r="F365" s="130"/>
    </row>
    <row r="366" spans="1:6">
      <c r="A366" s="123">
        <v>15</v>
      </c>
      <c r="B366" s="6" t="s">
        <v>563</v>
      </c>
      <c r="C366" s="7" t="str">
        <f>C363</f>
        <v>No</v>
      </c>
      <c r="D366" s="7">
        <v>2</v>
      </c>
      <c r="E366" s="16"/>
      <c r="F366" s="16"/>
    </row>
    <row r="367" spans="1:6">
      <c r="A367" s="123"/>
      <c r="B367" s="6"/>
      <c r="C367" s="7"/>
      <c r="D367" s="7"/>
      <c r="E367" s="16"/>
      <c r="F367" s="130"/>
    </row>
    <row r="368" spans="1:6">
      <c r="A368" s="123">
        <v>16</v>
      </c>
      <c r="B368" s="6" t="s">
        <v>483</v>
      </c>
      <c r="C368" s="7" t="str">
        <f>C366</f>
        <v>No</v>
      </c>
      <c r="D368" s="7">
        <v>2</v>
      </c>
      <c r="E368" s="16"/>
      <c r="F368" s="16"/>
    </row>
    <row r="369" spans="1:6">
      <c r="A369" s="123"/>
      <c r="B369" s="6"/>
      <c r="C369" s="7"/>
      <c r="D369" s="7"/>
      <c r="E369" s="16"/>
      <c r="F369" s="16"/>
    </row>
    <row r="370" spans="1:6">
      <c r="A370" s="123">
        <v>17</v>
      </c>
      <c r="B370" s="6" t="s">
        <v>482</v>
      </c>
      <c r="C370" s="7" t="str">
        <f>C368</f>
        <v>No</v>
      </c>
      <c r="D370" s="7">
        <v>1</v>
      </c>
      <c r="E370" s="16"/>
      <c r="F370" s="16"/>
    </row>
    <row r="371" spans="1:6">
      <c r="A371" s="123"/>
      <c r="B371" s="6"/>
      <c r="C371" s="7"/>
      <c r="D371" s="7"/>
      <c r="E371" s="16"/>
      <c r="F371" s="130"/>
    </row>
    <row r="372" spans="1:6">
      <c r="A372" s="123"/>
      <c r="B372" s="6"/>
      <c r="C372" s="7"/>
      <c r="D372" s="7"/>
      <c r="E372" s="16"/>
      <c r="F372" s="130"/>
    </row>
    <row r="373" spans="1:6">
      <c r="A373" s="123"/>
      <c r="B373" s="14" t="s">
        <v>300</v>
      </c>
      <c r="C373" s="4"/>
      <c r="D373" s="7"/>
      <c r="E373" s="16"/>
      <c r="F373" s="130"/>
    </row>
    <row r="374" spans="1:6">
      <c r="A374" s="123"/>
      <c r="B374" s="14"/>
      <c r="C374" s="4"/>
      <c r="D374" s="7"/>
      <c r="E374" s="16"/>
      <c r="F374" s="130"/>
    </row>
    <row r="375" spans="1:6">
      <c r="A375" s="123">
        <v>18</v>
      </c>
      <c r="B375" s="6" t="s">
        <v>301</v>
      </c>
      <c r="C375" s="7" t="s">
        <v>30</v>
      </c>
      <c r="D375" s="7">
        <v>10</v>
      </c>
      <c r="E375" s="16"/>
      <c r="F375" s="130"/>
    </row>
    <row r="376" spans="1:6">
      <c r="A376" s="123">
        <v>19</v>
      </c>
      <c r="B376" s="6" t="s">
        <v>302</v>
      </c>
      <c r="C376" s="7" t="s">
        <v>30</v>
      </c>
      <c r="D376" s="7">
        <v>2</v>
      </c>
      <c r="E376" s="16"/>
      <c r="F376" s="130"/>
    </row>
    <row r="377" spans="1:6">
      <c r="A377" s="123"/>
      <c r="B377" s="6"/>
      <c r="C377" s="7"/>
      <c r="D377" s="7"/>
      <c r="E377" s="16"/>
      <c r="F377" s="130"/>
    </row>
    <row r="378" spans="1:6">
      <c r="A378" s="123"/>
      <c r="B378" s="14" t="s">
        <v>303</v>
      </c>
      <c r="C378" s="7"/>
      <c r="D378" s="7"/>
      <c r="E378" s="16"/>
      <c r="F378" s="130"/>
    </row>
    <row r="379" spans="1:6" ht="26">
      <c r="A379" s="123"/>
      <c r="B379" s="12" t="s">
        <v>279</v>
      </c>
      <c r="C379" s="7"/>
      <c r="D379" s="7"/>
      <c r="E379" s="16"/>
      <c r="F379" s="130"/>
    </row>
    <row r="380" spans="1:6" ht="13">
      <c r="A380" s="123"/>
      <c r="B380" s="12"/>
      <c r="C380" s="7"/>
      <c r="D380" s="7"/>
      <c r="E380" s="16"/>
      <c r="F380" s="130"/>
    </row>
    <row r="381" spans="1:6">
      <c r="A381" s="123"/>
      <c r="B381" s="14" t="s">
        <v>574</v>
      </c>
      <c r="C381" s="7"/>
      <c r="D381" s="7"/>
      <c r="E381" s="16"/>
      <c r="F381" s="130"/>
    </row>
    <row r="382" spans="1:6">
      <c r="A382" s="123">
        <v>20</v>
      </c>
      <c r="B382" s="6" t="s">
        <v>281</v>
      </c>
      <c r="C382" s="7" t="s">
        <v>31</v>
      </c>
      <c r="D382" s="7">
        <v>10</v>
      </c>
      <c r="E382" s="16"/>
      <c r="F382" s="130"/>
    </row>
    <row r="383" spans="1:6">
      <c r="A383" s="123">
        <v>21</v>
      </c>
      <c r="B383" s="1" t="s">
        <v>305</v>
      </c>
      <c r="C383" s="7" t="s">
        <v>31</v>
      </c>
      <c r="D383" s="7">
        <v>10</v>
      </c>
      <c r="E383" s="16"/>
      <c r="F383" s="130"/>
    </row>
    <row r="384" spans="1:6">
      <c r="A384" s="123"/>
      <c r="C384" s="7"/>
      <c r="D384" s="7"/>
      <c r="E384" s="16"/>
      <c r="F384" s="130"/>
    </row>
    <row r="385" spans="1:6">
      <c r="A385" s="123"/>
      <c r="B385" s="14" t="s">
        <v>284</v>
      </c>
      <c r="C385" s="7"/>
      <c r="D385" s="7"/>
      <c r="E385" s="16"/>
      <c r="F385" s="130"/>
    </row>
    <row r="386" spans="1:6">
      <c r="A386" s="123">
        <v>22</v>
      </c>
      <c r="B386" s="6" t="s">
        <v>306</v>
      </c>
      <c r="C386" s="7" t="s">
        <v>31</v>
      </c>
      <c r="D386" s="7">
        <v>10</v>
      </c>
      <c r="E386" s="16"/>
      <c r="F386" s="130"/>
    </row>
    <row r="387" spans="1:6">
      <c r="A387" s="123">
        <v>23</v>
      </c>
      <c r="B387" s="1" t="s">
        <v>307</v>
      </c>
      <c r="C387" s="7" t="s">
        <v>30</v>
      </c>
      <c r="D387" s="7">
        <v>1</v>
      </c>
      <c r="E387" s="16"/>
      <c r="F387" s="130"/>
    </row>
    <row r="388" spans="1:6">
      <c r="A388" s="123">
        <v>24</v>
      </c>
      <c r="B388" s="1" t="s">
        <v>308</v>
      </c>
      <c r="C388" s="7" t="s">
        <v>31</v>
      </c>
      <c r="D388" s="7">
        <v>5</v>
      </c>
      <c r="E388" s="16"/>
      <c r="F388" s="130"/>
    </row>
    <row r="389" spans="1:6">
      <c r="A389" s="123"/>
      <c r="C389" s="7"/>
      <c r="D389" s="7"/>
      <c r="E389" s="16"/>
      <c r="F389" s="130"/>
    </row>
    <row r="390" spans="1:6">
      <c r="A390" s="123"/>
      <c r="B390" s="14" t="s">
        <v>309</v>
      </c>
      <c r="C390" s="7"/>
      <c r="D390" s="7"/>
      <c r="E390" s="16"/>
      <c r="F390" s="130"/>
    </row>
    <row r="391" spans="1:6">
      <c r="A391" s="123">
        <v>25</v>
      </c>
      <c r="B391" s="1" t="s">
        <v>310</v>
      </c>
      <c r="C391" s="7" t="s">
        <v>30</v>
      </c>
      <c r="D391" s="7">
        <v>3</v>
      </c>
      <c r="E391" s="16"/>
      <c r="F391" s="130"/>
    </row>
    <row r="392" spans="1:6">
      <c r="A392" s="123">
        <v>26</v>
      </c>
      <c r="B392" s="1" t="s">
        <v>288</v>
      </c>
      <c r="C392" s="7" t="s">
        <v>30</v>
      </c>
      <c r="D392" s="7">
        <v>3</v>
      </c>
      <c r="E392" s="16"/>
      <c r="F392" s="130"/>
    </row>
    <row r="393" spans="1:6">
      <c r="A393" s="123">
        <v>27</v>
      </c>
      <c r="B393" s="1" t="s">
        <v>311</v>
      </c>
      <c r="C393" s="7" t="s">
        <v>30</v>
      </c>
      <c r="D393" s="7">
        <v>3</v>
      </c>
      <c r="E393" s="16"/>
      <c r="F393" s="130"/>
    </row>
    <row r="394" spans="1:6" ht="13">
      <c r="A394" s="123"/>
      <c r="B394" s="21" t="s">
        <v>252</v>
      </c>
      <c r="C394" s="7"/>
      <c r="D394" s="7"/>
      <c r="E394" s="16"/>
      <c r="F394" s="130"/>
    </row>
    <row r="395" spans="1:6">
      <c r="A395" s="123">
        <v>28</v>
      </c>
      <c r="B395" s="1" t="s">
        <v>312</v>
      </c>
      <c r="C395" s="7" t="s">
        <v>39</v>
      </c>
      <c r="D395" s="7">
        <v>1</v>
      </c>
      <c r="E395" s="16"/>
      <c r="F395" s="130"/>
    </row>
    <row r="396" spans="1:6">
      <c r="A396" s="123"/>
      <c r="C396" s="7"/>
      <c r="D396" s="7"/>
      <c r="E396" s="16"/>
      <c r="F396" s="130"/>
    </row>
    <row r="397" spans="1:6">
      <c r="A397" s="123"/>
      <c r="B397" s="22" t="s">
        <v>66</v>
      </c>
      <c r="C397" s="7"/>
      <c r="D397" s="7"/>
      <c r="E397" s="16"/>
      <c r="F397" s="130"/>
    </row>
    <row r="398" spans="1:6" ht="39">
      <c r="A398" s="123"/>
      <c r="B398" s="12" t="s">
        <v>315</v>
      </c>
      <c r="C398" s="7"/>
      <c r="D398" s="7"/>
      <c r="E398" s="16"/>
      <c r="F398" s="130"/>
    </row>
    <row r="399" spans="1:6" ht="13">
      <c r="A399" s="123"/>
      <c r="B399" s="45"/>
      <c r="C399" s="7"/>
      <c r="D399" s="7"/>
      <c r="E399" s="16"/>
      <c r="F399" s="130"/>
    </row>
    <row r="400" spans="1:6">
      <c r="A400" s="123"/>
      <c r="B400" s="22" t="s">
        <v>313</v>
      </c>
      <c r="C400" s="7"/>
      <c r="D400" s="7"/>
      <c r="E400" s="16"/>
      <c r="F400" s="130"/>
    </row>
    <row r="401" spans="1:6">
      <c r="A401" s="123">
        <v>29</v>
      </c>
      <c r="B401" s="6" t="s">
        <v>314</v>
      </c>
      <c r="C401" s="7" t="s">
        <v>31</v>
      </c>
      <c r="D401" s="7">
        <v>10</v>
      </c>
      <c r="E401" s="16"/>
      <c r="F401" s="130"/>
    </row>
    <row r="402" spans="1:6">
      <c r="A402" s="123">
        <v>30</v>
      </c>
      <c r="B402" s="1" t="s">
        <v>316</v>
      </c>
      <c r="C402" s="7" t="s">
        <v>31</v>
      </c>
      <c r="D402" s="7">
        <v>9</v>
      </c>
      <c r="E402" s="16"/>
      <c r="F402" s="130"/>
    </row>
    <row r="403" spans="1:6">
      <c r="A403" s="123"/>
      <c r="B403" s="1" t="s">
        <v>317</v>
      </c>
      <c r="C403" s="7"/>
      <c r="D403" s="7"/>
      <c r="E403" s="16"/>
      <c r="F403" s="130"/>
    </row>
    <row r="404" spans="1:6">
      <c r="A404" s="123">
        <v>31</v>
      </c>
      <c r="B404" s="1" t="s">
        <v>316</v>
      </c>
      <c r="C404" s="7" t="s">
        <v>31</v>
      </c>
      <c r="D404" s="7">
        <v>9</v>
      </c>
      <c r="E404" s="16"/>
      <c r="F404" s="130"/>
    </row>
    <row r="405" spans="1:6" ht="13">
      <c r="A405" s="123"/>
      <c r="B405" s="21" t="s">
        <v>318</v>
      </c>
      <c r="C405" s="7"/>
      <c r="D405" s="7"/>
      <c r="E405" s="16"/>
      <c r="F405" s="130"/>
    </row>
    <row r="406" spans="1:6">
      <c r="A406" s="123"/>
      <c r="B406" s="1" t="s">
        <v>313</v>
      </c>
      <c r="C406" s="7"/>
      <c r="D406" s="7"/>
      <c r="E406" s="16"/>
      <c r="F406" s="130"/>
    </row>
    <row r="407" spans="1:6">
      <c r="A407" s="123"/>
      <c r="C407" s="7"/>
      <c r="D407" s="7"/>
      <c r="E407" s="16"/>
      <c r="F407" s="130"/>
    </row>
    <row r="408" spans="1:6">
      <c r="A408" s="123">
        <v>32</v>
      </c>
      <c r="B408" s="1" t="s">
        <v>319</v>
      </c>
      <c r="C408" s="7" t="s">
        <v>30</v>
      </c>
      <c r="D408" s="7">
        <v>4</v>
      </c>
      <c r="E408" s="16"/>
      <c r="F408" s="130"/>
    </row>
    <row r="409" spans="1:6">
      <c r="A409" s="123">
        <v>33</v>
      </c>
      <c r="B409" s="1" t="s">
        <v>320</v>
      </c>
      <c r="C409" s="7" t="s">
        <v>30</v>
      </c>
      <c r="D409" s="7">
        <v>4</v>
      </c>
      <c r="E409" s="16"/>
      <c r="F409" s="130"/>
    </row>
    <row r="410" spans="1:6">
      <c r="A410" s="123"/>
      <c r="C410" s="7"/>
      <c r="D410" s="7"/>
      <c r="E410" s="16"/>
      <c r="F410" s="130"/>
    </row>
    <row r="411" spans="1:6">
      <c r="A411" s="123"/>
      <c r="B411" s="22" t="s">
        <v>321</v>
      </c>
      <c r="C411" s="7"/>
      <c r="D411" s="7"/>
      <c r="E411" s="16"/>
      <c r="F411" s="130"/>
    </row>
    <row r="412" spans="1:6" ht="25">
      <c r="A412" s="123">
        <v>34</v>
      </c>
      <c r="B412" s="6" t="s">
        <v>322</v>
      </c>
      <c r="C412" s="7" t="s">
        <v>30</v>
      </c>
      <c r="D412" s="7">
        <v>1</v>
      </c>
      <c r="E412" s="16"/>
      <c r="F412" s="130"/>
    </row>
    <row r="413" spans="1:6" ht="25">
      <c r="A413" s="123">
        <v>35</v>
      </c>
      <c r="B413" s="6" t="s">
        <v>323</v>
      </c>
      <c r="C413" s="7" t="s">
        <v>30</v>
      </c>
      <c r="D413" s="7">
        <v>2</v>
      </c>
      <c r="E413" s="16"/>
      <c r="F413" s="130"/>
    </row>
    <row r="414" spans="1:6">
      <c r="A414" s="123"/>
      <c r="B414" s="43"/>
      <c r="C414" s="7"/>
      <c r="D414" s="7"/>
      <c r="E414" s="16"/>
      <c r="F414" s="130"/>
    </row>
    <row r="415" spans="1:6">
      <c r="A415" s="123"/>
      <c r="B415" s="22" t="s">
        <v>252</v>
      </c>
      <c r="C415" s="7"/>
      <c r="D415" s="7"/>
      <c r="E415" s="16"/>
      <c r="F415" s="130"/>
    </row>
    <row r="416" spans="1:6" ht="25">
      <c r="A416" s="123">
        <v>36</v>
      </c>
      <c r="B416" s="6" t="s">
        <v>324</v>
      </c>
      <c r="C416" s="7" t="s">
        <v>14</v>
      </c>
      <c r="D416" s="7">
        <v>3</v>
      </c>
      <c r="E416" s="16"/>
      <c r="F416" s="130"/>
    </row>
    <row r="417" spans="1:6">
      <c r="A417" s="123"/>
      <c r="B417" s="6"/>
      <c r="C417" s="7"/>
      <c r="D417" s="7"/>
      <c r="E417" s="16"/>
      <c r="F417" s="130"/>
    </row>
    <row r="418" spans="1:6" ht="25">
      <c r="A418" s="123"/>
      <c r="B418" s="14" t="s">
        <v>326</v>
      </c>
      <c r="C418" s="7"/>
      <c r="D418" s="7"/>
      <c r="E418" s="16"/>
      <c r="F418" s="130"/>
    </row>
    <row r="419" spans="1:6">
      <c r="A419" s="123"/>
      <c r="B419" s="47"/>
      <c r="C419" s="7"/>
      <c r="D419" s="7"/>
      <c r="E419" s="16"/>
      <c r="F419" s="130"/>
    </row>
    <row r="420" spans="1:6">
      <c r="A420" s="123">
        <v>37</v>
      </c>
      <c r="B420" s="1" t="s">
        <v>325</v>
      </c>
      <c r="C420" s="7" t="s">
        <v>30</v>
      </c>
      <c r="D420" s="7">
        <v>1</v>
      </c>
      <c r="E420" s="16"/>
      <c r="F420" s="130"/>
    </row>
    <row r="421" spans="1:6">
      <c r="A421" s="123"/>
      <c r="B421" s="22" t="s">
        <v>327</v>
      </c>
      <c r="C421" s="7"/>
      <c r="D421" s="7"/>
      <c r="E421" s="16"/>
      <c r="F421" s="130"/>
    </row>
    <row r="422" spans="1:6">
      <c r="A422" s="123">
        <v>38</v>
      </c>
      <c r="B422" s="1" t="s">
        <v>328</v>
      </c>
      <c r="C422" s="7" t="s">
        <v>30</v>
      </c>
      <c r="D422" s="7">
        <v>1</v>
      </c>
      <c r="E422" s="16"/>
      <c r="F422" s="130"/>
    </row>
    <row r="423" spans="1:6">
      <c r="A423" s="123"/>
      <c r="C423" s="7"/>
      <c r="D423" s="7"/>
      <c r="E423" s="16"/>
      <c r="F423" s="130"/>
    </row>
    <row r="424" spans="1:6">
      <c r="A424" s="123"/>
      <c r="B424" s="22" t="s">
        <v>329</v>
      </c>
      <c r="C424" s="7"/>
      <c r="D424" s="7"/>
      <c r="E424" s="16"/>
      <c r="F424" s="130"/>
    </row>
    <row r="425" spans="1:6">
      <c r="A425" s="123">
        <v>39</v>
      </c>
      <c r="B425" s="1" t="s">
        <v>330</v>
      </c>
      <c r="C425" s="7" t="s">
        <v>30</v>
      </c>
      <c r="D425" s="7">
        <v>1</v>
      </c>
      <c r="E425" s="16"/>
      <c r="F425" s="130"/>
    </row>
    <row r="426" spans="1:6">
      <c r="A426" s="123"/>
      <c r="C426" s="7"/>
      <c r="D426" s="7"/>
      <c r="E426" s="16"/>
      <c r="F426" s="130"/>
    </row>
    <row r="427" spans="1:6" ht="25">
      <c r="A427" s="123"/>
      <c r="B427" s="14" t="s">
        <v>331</v>
      </c>
      <c r="C427" s="7"/>
      <c r="D427" s="7"/>
      <c r="E427" s="16"/>
      <c r="F427" s="130"/>
    </row>
    <row r="428" spans="1:6">
      <c r="A428" s="123">
        <v>40</v>
      </c>
      <c r="B428" s="1" t="s">
        <v>320</v>
      </c>
      <c r="C428" s="7" t="s">
        <v>30</v>
      </c>
      <c r="D428" s="7">
        <v>1</v>
      </c>
      <c r="E428" s="16"/>
      <c r="F428" s="130"/>
    </row>
    <row r="429" spans="1:6">
      <c r="A429" s="123"/>
      <c r="C429" s="7"/>
      <c r="D429" s="7"/>
      <c r="E429" s="16"/>
      <c r="F429" s="130"/>
    </row>
    <row r="430" spans="1:6">
      <c r="A430" s="123"/>
      <c r="B430" s="22" t="s">
        <v>332</v>
      </c>
      <c r="C430" s="7"/>
      <c r="D430" s="7"/>
      <c r="E430" s="16"/>
      <c r="F430" s="130"/>
    </row>
    <row r="431" spans="1:6" ht="26">
      <c r="A431" s="123"/>
      <c r="B431" s="12" t="s">
        <v>334</v>
      </c>
      <c r="C431" s="7"/>
      <c r="D431" s="7"/>
      <c r="E431" s="16"/>
      <c r="F431" s="130"/>
    </row>
    <row r="432" spans="1:6">
      <c r="A432" s="123">
        <v>41</v>
      </c>
      <c r="B432" s="1" t="s">
        <v>333</v>
      </c>
      <c r="C432" s="7" t="s">
        <v>30</v>
      </c>
      <c r="D432" s="7">
        <v>1</v>
      </c>
      <c r="E432" s="16"/>
      <c r="F432" s="130"/>
    </row>
    <row r="433" spans="1:6">
      <c r="A433" s="123">
        <v>42</v>
      </c>
      <c r="B433" s="1" t="s">
        <v>335</v>
      </c>
      <c r="C433" s="7" t="s">
        <v>30</v>
      </c>
      <c r="D433" s="7">
        <v>1</v>
      </c>
      <c r="E433" s="16"/>
      <c r="F433" s="130"/>
    </row>
    <row r="434" spans="1:6">
      <c r="A434" s="123">
        <v>43</v>
      </c>
      <c r="B434" s="1" t="s">
        <v>336</v>
      </c>
      <c r="C434" s="7" t="s">
        <v>30</v>
      </c>
      <c r="D434" s="7">
        <v>1</v>
      </c>
      <c r="E434" s="16"/>
      <c r="F434" s="130"/>
    </row>
    <row r="435" spans="1:6">
      <c r="A435" s="123">
        <v>44</v>
      </c>
      <c r="B435" s="43" t="s">
        <v>337</v>
      </c>
      <c r="C435" s="7" t="s">
        <v>30</v>
      </c>
      <c r="D435" s="7">
        <v>1</v>
      </c>
      <c r="E435" s="16"/>
      <c r="F435" s="130"/>
    </row>
    <row r="436" spans="1:6">
      <c r="A436" s="123">
        <v>45</v>
      </c>
      <c r="B436" s="1" t="s">
        <v>338</v>
      </c>
      <c r="C436" s="7" t="s">
        <v>30</v>
      </c>
      <c r="D436" s="7">
        <v>1</v>
      </c>
      <c r="E436" s="16"/>
      <c r="F436" s="130"/>
    </row>
    <row r="437" spans="1:6">
      <c r="A437" s="123"/>
      <c r="C437" s="7"/>
      <c r="D437" s="7"/>
      <c r="E437" s="16"/>
      <c r="F437" s="130"/>
    </row>
    <row r="438" spans="1:6" ht="26">
      <c r="A438" s="123"/>
      <c r="B438" s="12" t="s">
        <v>340</v>
      </c>
      <c r="C438" s="7"/>
      <c r="D438" s="7"/>
      <c r="E438" s="16"/>
      <c r="F438" s="130"/>
    </row>
    <row r="439" spans="1:6" ht="25">
      <c r="A439" s="123">
        <v>46</v>
      </c>
      <c r="B439" s="43" t="s">
        <v>339</v>
      </c>
      <c r="C439" s="7" t="s">
        <v>30</v>
      </c>
      <c r="D439" s="7">
        <v>1</v>
      </c>
      <c r="E439" s="16"/>
      <c r="F439" s="130"/>
    </row>
    <row r="440" spans="1:6">
      <c r="A440" s="123"/>
      <c r="B440" s="22" t="s">
        <v>247</v>
      </c>
      <c r="C440" s="7"/>
      <c r="D440" s="7"/>
      <c r="E440" s="16"/>
      <c r="F440" s="130"/>
    </row>
    <row r="441" spans="1:6">
      <c r="A441" s="123"/>
      <c r="B441" s="1" t="s">
        <v>341</v>
      </c>
      <c r="C441" s="7" t="s">
        <v>30</v>
      </c>
      <c r="D441" s="7">
        <v>1</v>
      </c>
      <c r="E441" s="16"/>
      <c r="F441" s="130"/>
    </row>
    <row r="442" spans="1:6">
      <c r="A442" s="123"/>
      <c r="B442" s="22" t="s">
        <v>342</v>
      </c>
      <c r="C442" s="7"/>
      <c r="D442" s="7"/>
      <c r="E442" s="16"/>
      <c r="F442" s="130"/>
    </row>
    <row r="443" spans="1:6" ht="25">
      <c r="A443" s="123">
        <v>47</v>
      </c>
      <c r="B443" s="43" t="s">
        <v>343</v>
      </c>
      <c r="C443" s="7" t="s">
        <v>30</v>
      </c>
      <c r="D443" s="7">
        <v>1</v>
      </c>
      <c r="E443" s="16"/>
      <c r="F443" s="130"/>
    </row>
    <row r="444" spans="1:6" ht="13">
      <c r="A444" s="123"/>
      <c r="B444" s="21" t="s">
        <v>344</v>
      </c>
      <c r="C444" s="7"/>
      <c r="D444" s="7"/>
      <c r="E444" s="16"/>
      <c r="F444" s="130"/>
    </row>
    <row r="445" spans="1:6" ht="62.5">
      <c r="A445" s="123">
        <v>45</v>
      </c>
      <c r="B445" s="43" t="s">
        <v>345</v>
      </c>
      <c r="C445" s="7" t="s">
        <v>30</v>
      </c>
      <c r="D445" s="7">
        <v>1</v>
      </c>
      <c r="E445" s="16"/>
      <c r="F445" s="130"/>
    </row>
    <row r="446" spans="1:6">
      <c r="A446" s="123"/>
      <c r="B446" s="43"/>
      <c r="C446" s="7"/>
      <c r="D446" s="7"/>
      <c r="E446" s="16"/>
      <c r="F446" s="130"/>
    </row>
    <row r="447" spans="1:6">
      <c r="A447" s="124"/>
      <c r="B447" s="126"/>
      <c r="C447" s="118"/>
      <c r="D447" s="118"/>
      <c r="E447" s="119"/>
      <c r="F447" s="132"/>
    </row>
    <row r="448" spans="1:6">
      <c r="A448" s="123"/>
      <c r="C448" s="7"/>
      <c r="D448" s="7"/>
      <c r="E448" s="16"/>
      <c r="F448" s="130"/>
    </row>
    <row r="449" spans="1:6" ht="13">
      <c r="A449" s="123"/>
      <c r="B449" s="23" t="s">
        <v>346</v>
      </c>
      <c r="C449" s="7"/>
      <c r="D449" s="7"/>
      <c r="E449" s="16"/>
      <c r="F449" s="130"/>
    </row>
    <row r="450" spans="1:6" ht="13">
      <c r="A450" s="123"/>
      <c r="B450" s="23" t="s">
        <v>347</v>
      </c>
      <c r="C450" s="7"/>
      <c r="D450" s="7"/>
      <c r="E450" s="16"/>
      <c r="F450" s="130"/>
    </row>
    <row r="451" spans="1:6">
      <c r="A451" s="123"/>
      <c r="C451" s="7"/>
      <c r="D451" s="7"/>
      <c r="E451" s="16"/>
      <c r="F451" s="130"/>
    </row>
    <row r="452" spans="1:6" ht="13">
      <c r="A452" s="123"/>
      <c r="B452" s="21" t="s">
        <v>348</v>
      </c>
      <c r="C452" s="7"/>
      <c r="D452" s="7"/>
      <c r="E452" s="16"/>
      <c r="F452" s="130"/>
    </row>
    <row r="453" spans="1:6" ht="13">
      <c r="A453" s="123"/>
      <c r="B453" s="21"/>
      <c r="C453" s="7"/>
      <c r="D453" s="7"/>
      <c r="E453" s="16"/>
      <c r="F453" s="130"/>
    </row>
    <row r="454" spans="1:6">
      <c r="A454" s="123"/>
      <c r="B454" s="22" t="s">
        <v>349</v>
      </c>
      <c r="C454" s="7"/>
      <c r="D454" s="7"/>
      <c r="E454" s="16"/>
      <c r="F454" s="130"/>
    </row>
    <row r="455" spans="1:6">
      <c r="A455" s="123"/>
      <c r="B455" s="22"/>
      <c r="C455" s="7"/>
      <c r="D455" s="7"/>
      <c r="E455" s="16"/>
      <c r="F455" s="130"/>
    </row>
    <row r="456" spans="1:6" ht="25">
      <c r="A456" s="123">
        <v>1</v>
      </c>
      <c r="B456" s="43" t="s">
        <v>350</v>
      </c>
      <c r="C456" s="7" t="s">
        <v>30</v>
      </c>
      <c r="D456" s="7">
        <v>9</v>
      </c>
      <c r="E456" s="16"/>
      <c r="F456" s="130"/>
    </row>
    <row r="457" spans="1:6">
      <c r="A457" s="123"/>
      <c r="B457" s="43"/>
      <c r="C457" s="7"/>
      <c r="D457" s="7"/>
      <c r="E457" s="16"/>
      <c r="F457" s="130"/>
    </row>
    <row r="458" spans="1:6">
      <c r="A458" s="123"/>
      <c r="B458" s="47" t="s">
        <v>351</v>
      </c>
      <c r="C458" s="7"/>
      <c r="D458" s="7"/>
      <c r="E458" s="16"/>
      <c r="F458" s="130"/>
    </row>
    <row r="459" spans="1:6" ht="25">
      <c r="A459" s="123">
        <v>2</v>
      </c>
      <c r="B459" s="43" t="s">
        <v>352</v>
      </c>
      <c r="C459" s="7" t="s">
        <v>30</v>
      </c>
      <c r="D459" s="7">
        <v>2</v>
      </c>
      <c r="E459" s="16"/>
      <c r="F459" s="130"/>
    </row>
    <row r="460" spans="1:6">
      <c r="A460" s="123"/>
      <c r="C460" s="7"/>
      <c r="D460" s="7"/>
      <c r="E460" s="16"/>
      <c r="F460" s="130"/>
    </row>
    <row r="461" spans="1:6">
      <c r="A461" s="123"/>
      <c r="B461" s="43" t="s">
        <v>353</v>
      </c>
      <c r="C461" s="7"/>
      <c r="D461" s="7"/>
      <c r="E461" s="16"/>
      <c r="F461" s="130"/>
    </row>
    <row r="462" spans="1:6" ht="50">
      <c r="A462" s="123">
        <v>3</v>
      </c>
      <c r="B462" s="43" t="s">
        <v>354</v>
      </c>
      <c r="C462" s="7" t="s">
        <v>30</v>
      </c>
      <c r="D462" s="7">
        <v>4</v>
      </c>
      <c r="E462" s="16"/>
      <c r="F462" s="130"/>
    </row>
    <row r="463" spans="1:6">
      <c r="A463" s="123"/>
      <c r="B463" s="43"/>
      <c r="C463" s="7"/>
      <c r="D463" s="7"/>
      <c r="E463" s="16"/>
      <c r="F463" s="130"/>
    </row>
    <row r="464" spans="1:6">
      <c r="A464" s="124"/>
      <c r="B464" s="117"/>
      <c r="C464" s="118"/>
      <c r="D464" s="118"/>
      <c r="E464" s="119"/>
      <c r="F464" s="132"/>
    </row>
    <row r="465" spans="1:6">
      <c r="A465" s="123"/>
      <c r="C465" s="7"/>
      <c r="D465" s="7"/>
      <c r="E465" s="16"/>
      <c r="F465" s="130"/>
    </row>
    <row r="466" spans="1:6" ht="13">
      <c r="A466" s="123"/>
      <c r="B466" s="50" t="s">
        <v>355</v>
      </c>
      <c r="C466" s="7"/>
      <c r="D466" s="7"/>
      <c r="E466" s="16"/>
      <c r="F466" s="130"/>
    </row>
    <row r="467" spans="1:6" ht="13">
      <c r="A467" s="123"/>
      <c r="B467" s="50" t="s">
        <v>356</v>
      </c>
      <c r="C467" s="7"/>
      <c r="D467" s="7"/>
      <c r="E467" s="16"/>
      <c r="F467" s="130"/>
    </row>
    <row r="468" spans="1:6">
      <c r="A468" s="123"/>
      <c r="B468" s="43"/>
      <c r="C468" s="7"/>
      <c r="D468" s="7"/>
      <c r="E468" s="16"/>
      <c r="F468" s="130"/>
    </row>
    <row r="469" spans="1:6" ht="13">
      <c r="A469" s="123"/>
      <c r="B469" s="45" t="s">
        <v>357</v>
      </c>
      <c r="C469" s="7"/>
      <c r="D469" s="7"/>
      <c r="E469" s="16"/>
      <c r="F469" s="130"/>
    </row>
    <row r="470" spans="1:6" ht="13">
      <c r="A470" s="123"/>
      <c r="B470" s="45" t="s">
        <v>358</v>
      </c>
      <c r="C470" s="7"/>
      <c r="D470" s="7"/>
      <c r="E470" s="16"/>
      <c r="F470" s="130"/>
    </row>
    <row r="471" spans="1:6" ht="13">
      <c r="A471" s="123"/>
      <c r="B471" s="45"/>
      <c r="C471" s="7"/>
      <c r="D471" s="7"/>
      <c r="E471" s="16"/>
      <c r="F471" s="130"/>
    </row>
    <row r="472" spans="1:6" ht="25">
      <c r="A472" s="123"/>
      <c r="B472" s="47" t="s">
        <v>360</v>
      </c>
      <c r="C472" s="7"/>
      <c r="D472" s="7"/>
      <c r="E472" s="16"/>
      <c r="F472" s="130"/>
    </row>
    <row r="473" spans="1:6">
      <c r="A473" s="123">
        <v>1</v>
      </c>
      <c r="B473" s="1" t="s">
        <v>359</v>
      </c>
      <c r="C473" s="7" t="s">
        <v>481</v>
      </c>
      <c r="D473" s="7">
        <v>62</v>
      </c>
      <c r="E473" s="16"/>
      <c r="F473" s="130"/>
    </row>
    <row r="474" spans="1:6">
      <c r="A474" s="123"/>
      <c r="C474" s="7"/>
      <c r="D474" s="7"/>
      <c r="E474" s="16"/>
      <c r="F474" s="130"/>
    </row>
    <row r="475" spans="1:6">
      <c r="A475" s="123"/>
      <c r="B475" s="22" t="s">
        <v>361</v>
      </c>
      <c r="C475" s="7"/>
      <c r="D475" s="7"/>
      <c r="E475" s="16"/>
      <c r="F475" s="130"/>
    </row>
    <row r="476" spans="1:6" ht="26">
      <c r="A476" s="123"/>
      <c r="B476" s="45" t="s">
        <v>365</v>
      </c>
      <c r="C476" s="7"/>
      <c r="D476" s="7"/>
      <c r="E476" s="16"/>
      <c r="F476" s="130"/>
    </row>
    <row r="477" spans="1:6">
      <c r="A477" s="123">
        <v>2</v>
      </c>
      <c r="B477" s="1" t="s">
        <v>362</v>
      </c>
      <c r="C477" s="7" t="s">
        <v>10</v>
      </c>
      <c r="D477" s="7">
        <v>12</v>
      </c>
      <c r="E477" s="16"/>
      <c r="F477" s="130"/>
    </row>
    <row r="478" spans="1:6" ht="13">
      <c r="A478" s="123"/>
      <c r="B478" s="21" t="s">
        <v>363</v>
      </c>
      <c r="C478" s="7"/>
      <c r="D478" s="7"/>
      <c r="E478" s="16"/>
      <c r="F478" s="130"/>
    </row>
    <row r="479" spans="1:6">
      <c r="A479" s="123">
        <v>3</v>
      </c>
      <c r="B479" s="1" t="s">
        <v>364</v>
      </c>
      <c r="C479" s="7" t="s">
        <v>10</v>
      </c>
      <c r="D479" s="7">
        <v>5</v>
      </c>
      <c r="E479" s="16"/>
      <c r="F479" s="130"/>
    </row>
    <row r="480" spans="1:6">
      <c r="A480" s="123"/>
      <c r="C480" s="7"/>
      <c r="D480" s="7"/>
      <c r="E480" s="16"/>
      <c r="F480" s="130"/>
    </row>
    <row r="481" spans="1:6">
      <c r="A481" s="123"/>
      <c r="B481" s="22" t="s">
        <v>366</v>
      </c>
      <c r="C481" s="7"/>
      <c r="D481" s="7"/>
      <c r="E481" s="16"/>
      <c r="F481" s="130"/>
    </row>
    <row r="482" spans="1:6" ht="39">
      <c r="A482" s="123"/>
      <c r="B482" s="45" t="s">
        <v>368</v>
      </c>
      <c r="C482" s="7"/>
      <c r="D482" s="7"/>
      <c r="E482" s="16"/>
      <c r="F482" s="130"/>
    </row>
    <row r="483" spans="1:6" ht="13">
      <c r="A483" s="123"/>
      <c r="B483" s="45"/>
      <c r="C483" s="7"/>
      <c r="D483" s="7"/>
      <c r="E483" s="16"/>
      <c r="F483" s="130"/>
    </row>
    <row r="484" spans="1:6">
      <c r="A484" s="123">
        <v>4</v>
      </c>
      <c r="B484" s="1" t="s">
        <v>367</v>
      </c>
      <c r="C484" s="7" t="s">
        <v>10</v>
      </c>
      <c r="D484" s="7">
        <v>5</v>
      </c>
      <c r="E484" s="16"/>
      <c r="F484" s="130"/>
    </row>
    <row r="485" spans="1:6">
      <c r="A485" s="123">
        <v>5</v>
      </c>
      <c r="B485" s="1" t="s">
        <v>369</v>
      </c>
      <c r="C485" s="7" t="s">
        <v>10</v>
      </c>
      <c r="D485" s="7">
        <v>3</v>
      </c>
      <c r="E485" s="16"/>
      <c r="F485" s="130"/>
    </row>
    <row r="486" spans="1:6">
      <c r="A486" s="123">
        <v>6</v>
      </c>
      <c r="B486" s="1" t="s">
        <v>370</v>
      </c>
      <c r="C486" s="7" t="s">
        <v>10</v>
      </c>
      <c r="D486" s="7">
        <v>3</v>
      </c>
      <c r="E486" s="16"/>
      <c r="F486" s="130"/>
    </row>
    <row r="487" spans="1:6">
      <c r="A487" s="123">
        <v>7</v>
      </c>
      <c r="B487" s="1" t="s">
        <v>371</v>
      </c>
      <c r="C487" s="7" t="s">
        <v>10</v>
      </c>
      <c r="D487" s="7"/>
      <c r="E487" s="16"/>
      <c r="F487" s="130"/>
    </row>
    <row r="488" spans="1:6">
      <c r="A488" s="123"/>
      <c r="C488" s="7"/>
      <c r="D488" s="7"/>
      <c r="E488" s="16"/>
      <c r="F488" s="130"/>
    </row>
    <row r="489" spans="1:6" ht="13">
      <c r="A489" s="123"/>
      <c r="B489" s="21" t="s">
        <v>484</v>
      </c>
      <c r="C489" s="7"/>
      <c r="D489" s="7"/>
      <c r="E489" s="16"/>
      <c r="F489" s="130"/>
    </row>
    <row r="490" spans="1:6">
      <c r="A490" s="123"/>
      <c r="C490" s="7"/>
      <c r="D490" s="7"/>
      <c r="E490" s="16"/>
      <c r="F490" s="130"/>
    </row>
    <row r="491" spans="1:6">
      <c r="A491" s="123"/>
      <c r="B491" s="1" t="s">
        <v>495</v>
      </c>
      <c r="C491" s="7" t="s">
        <v>32</v>
      </c>
      <c r="D491" s="7">
        <v>1</v>
      </c>
      <c r="E491" s="16">
        <v>35000</v>
      </c>
      <c r="F491" s="130">
        <f>E491*D491</f>
        <v>35000</v>
      </c>
    </row>
    <row r="492" spans="1:6">
      <c r="A492" s="123"/>
      <c r="C492" s="7"/>
      <c r="D492" s="7"/>
      <c r="E492" s="16"/>
      <c r="F492" s="130"/>
    </row>
    <row r="493" spans="1:6">
      <c r="A493" s="125"/>
      <c r="B493" s="99"/>
      <c r="C493" s="31"/>
      <c r="D493" s="54"/>
      <c r="E493" s="31"/>
      <c r="F493" s="129"/>
    </row>
    <row r="494" spans="1:6" ht="13">
      <c r="A494" s="123"/>
      <c r="B494" s="55" t="s">
        <v>392</v>
      </c>
      <c r="C494" s="53"/>
      <c r="F494" s="130"/>
    </row>
    <row r="495" spans="1:6">
      <c r="A495" s="124"/>
      <c r="B495" s="34"/>
      <c r="C495" s="34"/>
      <c r="D495" s="158"/>
      <c r="E495" s="34"/>
      <c r="F495" s="132"/>
    </row>
  </sheetData>
  <pageMargins left="0.70866141732283472" right="0.70866141732283472" top="0.74803149606299213" bottom="0.74803149606299213" header="0.31496062992125984" footer="0.31496062992125984"/>
  <pageSetup scale="85" firstPageNumber="95" orientation="portrait" useFirstPageNumber="1" r:id="rId1"/>
  <headerFooter>
    <oddFooter>&amp;C &amp;P</oddFooter>
  </headerFooter>
  <rowBreaks count="11" manualBreakCount="11">
    <brk id="53" max="5" man="1"/>
    <brk id="96" max="16383" man="1"/>
    <brk id="144" max="5" man="1"/>
    <brk id="167" max="16383" man="1"/>
    <brk id="188" max="16383" man="1"/>
    <brk id="226" max="16383" man="1"/>
    <brk id="269" max="16383" man="1"/>
    <brk id="314" max="5" man="1"/>
    <brk id="360" max="16383" man="1"/>
    <brk id="429" max="16383" man="1"/>
    <brk id="44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60"/>
  <sheetViews>
    <sheetView view="pageLayout" zoomScaleNormal="100" zoomScaleSheetLayoutView="100" workbookViewId="0">
      <selection activeCell="E56" sqref="E56"/>
    </sheetView>
  </sheetViews>
  <sheetFormatPr defaultColWidth="8.9140625" defaultRowHeight="12.5"/>
  <cols>
    <col min="1" max="1" width="7.9140625" style="53" customWidth="1"/>
    <col min="2" max="2" width="43.25" style="1" customWidth="1"/>
    <col min="3" max="3" width="8.25" style="1" customWidth="1"/>
    <col min="4" max="4" width="10.08203125" style="1" customWidth="1"/>
    <col min="5" max="5" width="11.75" style="1" customWidth="1"/>
    <col min="6" max="6" width="12.08203125" style="1" customWidth="1"/>
    <col min="7" max="16384" width="8.9140625" style="1"/>
  </cols>
  <sheetData>
    <row r="1" spans="1:6">
      <c r="A1" s="136" t="s">
        <v>381</v>
      </c>
    </row>
    <row r="2" spans="1:6">
      <c r="A2" s="137" t="s">
        <v>588</v>
      </c>
    </row>
    <row r="3" spans="1:6">
      <c r="A3" s="136" t="s">
        <v>382</v>
      </c>
    </row>
    <row r="5" spans="1:6" ht="13">
      <c r="A5" s="11" t="s">
        <v>0</v>
      </c>
      <c r="B5" s="10" t="s">
        <v>1</v>
      </c>
      <c r="C5" s="11" t="s">
        <v>2</v>
      </c>
      <c r="D5" s="11" t="s">
        <v>3</v>
      </c>
      <c r="E5" s="11" t="s">
        <v>4</v>
      </c>
      <c r="F5" s="11" t="s">
        <v>5</v>
      </c>
    </row>
    <row r="6" spans="1:6" ht="13">
      <c r="A6" s="15"/>
      <c r="B6" s="8" t="s">
        <v>6</v>
      </c>
      <c r="C6" s="15"/>
      <c r="D6" s="15"/>
      <c r="E6" s="3"/>
      <c r="F6" s="3"/>
    </row>
    <row r="7" spans="1:6" ht="13">
      <c r="A7" s="7"/>
      <c r="B7" s="9" t="s">
        <v>7</v>
      </c>
      <c r="C7" s="7"/>
      <c r="D7" s="7"/>
      <c r="E7" s="4"/>
      <c r="F7" s="4"/>
    </row>
    <row r="8" spans="1:6" ht="13">
      <c r="A8" s="7"/>
      <c r="B8" s="9" t="s">
        <v>8</v>
      </c>
      <c r="C8" s="7"/>
      <c r="D8" s="7"/>
      <c r="E8" s="4"/>
      <c r="F8" s="4"/>
    </row>
    <row r="9" spans="1:6" ht="13">
      <c r="A9" s="7"/>
      <c r="B9" s="9" t="s">
        <v>9</v>
      </c>
      <c r="C9" s="7"/>
      <c r="D9" s="7"/>
      <c r="E9" s="4"/>
      <c r="F9" s="4"/>
    </row>
    <row r="10" spans="1:6">
      <c r="A10" s="7"/>
      <c r="B10" s="4"/>
      <c r="C10" s="7"/>
      <c r="D10" s="7"/>
      <c r="E10" s="4"/>
      <c r="F10" s="4"/>
    </row>
    <row r="11" spans="1:6" ht="37.5">
      <c r="A11" s="142">
        <v>1</v>
      </c>
      <c r="B11" s="6" t="s">
        <v>12</v>
      </c>
      <c r="C11" s="7" t="s">
        <v>10</v>
      </c>
      <c r="D11" s="7">
        <f>(18025+2780)*0.6</f>
        <v>12483</v>
      </c>
      <c r="E11" s="16"/>
      <c r="F11" s="16"/>
    </row>
    <row r="12" spans="1:6">
      <c r="A12" s="143"/>
      <c r="B12" s="4"/>
      <c r="C12" s="7"/>
      <c r="D12" s="7"/>
      <c r="E12" s="4"/>
      <c r="F12" s="4"/>
    </row>
    <row r="13" spans="1:6">
      <c r="A13" s="143"/>
      <c r="B13" s="4" t="s">
        <v>11</v>
      </c>
      <c r="C13" s="7"/>
      <c r="D13" s="7"/>
      <c r="E13" s="4"/>
      <c r="F13" s="4"/>
    </row>
    <row r="14" spans="1:6" ht="25">
      <c r="A14" s="142">
        <v>2</v>
      </c>
      <c r="B14" s="6" t="s">
        <v>13</v>
      </c>
      <c r="C14" s="7" t="s">
        <v>14</v>
      </c>
      <c r="D14" s="145">
        <f>20805*0.3</f>
        <v>6241.5</v>
      </c>
      <c r="E14" s="16"/>
      <c r="F14" s="16"/>
    </row>
    <row r="15" spans="1:6">
      <c r="A15" s="143"/>
      <c r="B15" s="6"/>
      <c r="C15" s="7"/>
      <c r="D15" s="7"/>
      <c r="E15" s="4"/>
      <c r="F15" s="4"/>
    </row>
    <row r="16" spans="1:6">
      <c r="A16" s="144"/>
      <c r="B16" s="14" t="s">
        <v>75</v>
      </c>
      <c r="C16" s="7"/>
      <c r="D16" s="7"/>
      <c r="E16" s="4"/>
      <c r="F16" s="4"/>
    </row>
    <row r="17" spans="1:6" ht="25">
      <c r="A17" s="144">
        <v>3</v>
      </c>
      <c r="B17" s="43" t="s">
        <v>124</v>
      </c>
      <c r="C17" s="7" t="s">
        <v>64</v>
      </c>
      <c r="D17" s="145">
        <f>D14*0.75</f>
        <v>4681.125</v>
      </c>
      <c r="E17" s="16"/>
      <c r="F17" s="16"/>
    </row>
    <row r="18" spans="1:6">
      <c r="A18" s="143"/>
      <c r="B18" s="4"/>
      <c r="C18" s="7"/>
      <c r="D18" s="7"/>
      <c r="E18" s="4"/>
      <c r="F18" s="4"/>
    </row>
    <row r="19" spans="1:6" ht="13">
      <c r="A19" s="143"/>
      <c r="B19" s="9" t="s">
        <v>15</v>
      </c>
      <c r="C19" s="7"/>
      <c r="D19" s="7"/>
      <c r="E19" s="4"/>
      <c r="F19" s="4"/>
    </row>
    <row r="20" spans="1:6" ht="37.5">
      <c r="A20" s="142">
        <v>4</v>
      </c>
      <c r="B20" s="6" t="s">
        <v>504</v>
      </c>
      <c r="C20" s="7" t="s">
        <v>10</v>
      </c>
      <c r="D20" s="7">
        <v>18025</v>
      </c>
      <c r="E20" s="16"/>
      <c r="F20" s="16"/>
    </row>
    <row r="21" spans="1:6">
      <c r="A21" s="143"/>
      <c r="B21" s="4"/>
      <c r="C21" s="7"/>
      <c r="D21" s="7"/>
      <c r="E21" s="4"/>
      <c r="F21" s="4"/>
    </row>
    <row r="22" spans="1:6" ht="13">
      <c r="A22" s="143"/>
      <c r="B22" s="9" t="s">
        <v>16</v>
      </c>
      <c r="C22" s="7"/>
      <c r="D22" s="7"/>
      <c r="E22" s="4"/>
      <c r="F22" s="4"/>
    </row>
    <row r="23" spans="1:6" ht="25">
      <c r="A23" s="142">
        <v>5</v>
      </c>
      <c r="B23" s="6" t="s">
        <v>17</v>
      </c>
      <c r="C23" s="7" t="s">
        <v>10</v>
      </c>
      <c r="D23" s="145">
        <f>D11*1.05</f>
        <v>13107.150000000001</v>
      </c>
      <c r="E23" s="16"/>
      <c r="F23" s="16"/>
    </row>
    <row r="24" spans="1:6">
      <c r="A24" s="143"/>
      <c r="B24" s="4"/>
      <c r="C24" s="7"/>
      <c r="D24" s="7"/>
      <c r="E24" s="4"/>
      <c r="F24" s="4"/>
    </row>
    <row r="25" spans="1:6" ht="13">
      <c r="A25" s="143"/>
      <c r="B25" s="9" t="s">
        <v>18</v>
      </c>
      <c r="C25" s="7"/>
      <c r="D25" s="7"/>
      <c r="E25" s="4"/>
      <c r="F25" s="4"/>
    </row>
    <row r="26" spans="1:6">
      <c r="A26" s="143">
        <v>6</v>
      </c>
      <c r="B26" s="6" t="s">
        <v>373</v>
      </c>
      <c r="C26" s="7" t="s">
        <v>30</v>
      </c>
      <c r="D26" s="7">
        <v>15</v>
      </c>
      <c r="E26" s="16"/>
      <c r="F26" s="16"/>
    </row>
    <row r="27" spans="1:6">
      <c r="A27" s="143"/>
      <c r="B27" s="4"/>
      <c r="C27" s="7"/>
      <c r="D27" s="7"/>
      <c r="E27" s="4"/>
      <c r="F27" s="4"/>
    </row>
    <row r="28" spans="1:6" ht="13">
      <c r="A28" s="143"/>
      <c r="B28" s="9" t="s">
        <v>19</v>
      </c>
      <c r="C28" s="7"/>
      <c r="D28" s="7"/>
      <c r="E28" s="4"/>
      <c r="F28" s="4"/>
    </row>
    <row r="29" spans="1:6" ht="25">
      <c r="A29" s="143">
        <v>7</v>
      </c>
      <c r="B29" s="6" t="s">
        <v>24</v>
      </c>
      <c r="C29" s="7" t="s">
        <v>14</v>
      </c>
      <c r="D29" s="7">
        <f>900*0.5*0.5</f>
        <v>225</v>
      </c>
      <c r="E29" s="16"/>
      <c r="F29" s="16"/>
    </row>
    <row r="30" spans="1:6">
      <c r="A30" s="143"/>
      <c r="C30" s="7"/>
      <c r="D30" s="7"/>
      <c r="E30" s="4"/>
      <c r="F30" s="4"/>
    </row>
    <row r="31" spans="1:6">
      <c r="A31" s="143"/>
      <c r="B31" s="13" t="s">
        <v>20</v>
      </c>
      <c r="C31" s="7"/>
      <c r="D31" s="7"/>
      <c r="E31" s="4"/>
      <c r="F31" s="4"/>
    </row>
    <row r="32" spans="1:6" ht="25">
      <c r="A32" s="143">
        <v>8</v>
      </c>
      <c r="B32" s="6" t="s">
        <v>21</v>
      </c>
      <c r="C32" s="7" t="s">
        <v>31</v>
      </c>
      <c r="D32" s="7">
        <v>900</v>
      </c>
      <c r="E32" s="16"/>
      <c r="F32" s="16"/>
    </row>
    <row r="33" spans="1:6" ht="25">
      <c r="A33" s="143">
        <v>9</v>
      </c>
      <c r="B33" s="6" t="s">
        <v>456</v>
      </c>
      <c r="C33" s="7" t="s">
        <v>30</v>
      </c>
      <c r="D33" s="7">
        <v>15</v>
      </c>
      <c r="E33" s="16"/>
      <c r="F33" s="16"/>
    </row>
    <row r="34" spans="1:6">
      <c r="A34" s="143"/>
      <c r="C34" s="7"/>
      <c r="D34" s="7"/>
      <c r="F34" s="4"/>
    </row>
    <row r="35" spans="1:6" ht="13">
      <c r="A35" s="143"/>
      <c r="B35" s="9" t="s">
        <v>22</v>
      </c>
      <c r="C35" s="7"/>
      <c r="D35" s="7"/>
      <c r="E35" s="4"/>
      <c r="F35" s="4"/>
    </row>
    <row r="36" spans="1:6">
      <c r="A36" s="143"/>
      <c r="B36" s="4" t="s">
        <v>23</v>
      </c>
      <c r="C36" s="7"/>
      <c r="D36" s="7"/>
      <c r="E36" s="4"/>
      <c r="F36" s="4"/>
    </row>
    <row r="37" spans="1:6" ht="62.5">
      <c r="A37" s="143">
        <v>10</v>
      </c>
      <c r="B37" s="6" t="s">
        <v>505</v>
      </c>
      <c r="C37" s="7" t="s">
        <v>10</v>
      </c>
      <c r="D37" s="145">
        <f>D20*0.15</f>
        <v>2703.75</v>
      </c>
      <c r="E37" s="16"/>
      <c r="F37" s="16"/>
    </row>
    <row r="38" spans="1:6">
      <c r="A38" s="143"/>
      <c r="B38" s="43"/>
      <c r="C38" s="7"/>
      <c r="D38" s="7"/>
      <c r="E38" s="16"/>
      <c r="F38" s="16"/>
    </row>
    <row r="39" spans="1:6" ht="13">
      <c r="A39" s="143"/>
      <c r="B39" s="9" t="s">
        <v>37</v>
      </c>
      <c r="C39" s="7"/>
      <c r="D39" s="7"/>
      <c r="E39" s="4"/>
      <c r="F39" s="4"/>
    </row>
    <row r="40" spans="1:6" ht="25">
      <c r="A40" s="142">
        <v>11</v>
      </c>
      <c r="B40" s="6" t="s">
        <v>380</v>
      </c>
      <c r="C40" s="7" t="s">
        <v>31</v>
      </c>
      <c r="D40" s="7">
        <f>220+150</f>
        <v>370</v>
      </c>
      <c r="E40" s="16"/>
      <c r="F40" s="16"/>
    </row>
    <row r="41" spans="1:6">
      <c r="A41" s="143"/>
      <c r="C41" s="7"/>
      <c r="D41" s="7"/>
      <c r="E41" s="4"/>
      <c r="F41" s="4"/>
    </row>
    <row r="42" spans="1:6" ht="13">
      <c r="A42" s="143"/>
      <c r="B42" s="9" t="s">
        <v>25</v>
      </c>
      <c r="C42" s="7"/>
      <c r="D42" s="7"/>
      <c r="E42" s="4"/>
      <c r="F42" s="4"/>
    </row>
    <row r="43" spans="1:6" ht="92.4" customHeight="1">
      <c r="A43" s="143">
        <v>12</v>
      </c>
      <c r="B43" s="44" t="s">
        <v>508</v>
      </c>
      <c r="C43" s="7" t="s">
        <v>32</v>
      </c>
      <c r="D43" s="7">
        <v>1</v>
      </c>
      <c r="E43" s="16">
        <v>3450000</v>
      </c>
      <c r="F43" s="16">
        <f>+D43*E43</f>
        <v>3450000</v>
      </c>
    </row>
    <row r="44" spans="1:6">
      <c r="A44" s="143"/>
      <c r="B44" s="4"/>
      <c r="C44" s="7"/>
      <c r="D44" s="7"/>
      <c r="E44" s="4"/>
      <c r="F44" s="4"/>
    </row>
    <row r="45" spans="1:6" ht="13">
      <c r="A45" s="143"/>
      <c r="B45" s="9" t="s">
        <v>26</v>
      </c>
      <c r="C45" s="7"/>
      <c r="D45" s="7"/>
      <c r="E45" s="4"/>
      <c r="F45" s="4"/>
    </row>
    <row r="46" spans="1:6" ht="25">
      <c r="A46" s="143"/>
      <c r="B46" s="14" t="s">
        <v>509</v>
      </c>
      <c r="C46" s="7"/>
      <c r="D46" s="7"/>
      <c r="E46" s="4"/>
      <c r="F46" s="4"/>
    </row>
    <row r="47" spans="1:6">
      <c r="A47" s="143">
        <v>13</v>
      </c>
      <c r="B47" s="4" t="s">
        <v>27</v>
      </c>
      <c r="C47" s="7" t="s">
        <v>32</v>
      </c>
      <c r="D47" s="7">
        <v>1</v>
      </c>
      <c r="E47" s="16"/>
      <c r="F47" s="16"/>
    </row>
    <row r="48" spans="1:6">
      <c r="A48" s="143"/>
      <c r="B48" s="4"/>
      <c r="C48" s="7"/>
      <c r="D48" s="7"/>
      <c r="E48" s="4"/>
      <c r="F48" s="4"/>
    </row>
    <row r="49" spans="1:6" ht="13">
      <c r="A49" s="143"/>
      <c r="B49" s="9" t="s">
        <v>28</v>
      </c>
      <c r="C49" s="7"/>
      <c r="D49" s="7"/>
      <c r="E49" s="4"/>
      <c r="F49" s="4"/>
    </row>
    <row r="50" spans="1:6" ht="37.5">
      <c r="A50" s="143">
        <v>14</v>
      </c>
      <c r="B50" s="6" t="s">
        <v>116</v>
      </c>
      <c r="C50" s="7" t="s">
        <v>30</v>
      </c>
      <c r="D50" s="7">
        <v>2</v>
      </c>
      <c r="E50" s="16"/>
      <c r="F50" s="16"/>
    </row>
    <row r="51" spans="1:6">
      <c r="A51" s="143"/>
      <c r="B51" s="4"/>
      <c r="C51" s="7"/>
      <c r="D51" s="7"/>
      <c r="E51" s="4"/>
      <c r="F51" s="4"/>
    </row>
    <row r="52" spans="1:6" ht="13">
      <c r="A52" s="143"/>
      <c r="B52" s="9" t="s">
        <v>507</v>
      </c>
      <c r="C52" s="7"/>
      <c r="D52" s="7"/>
      <c r="E52" s="4"/>
      <c r="F52" s="4"/>
    </row>
    <row r="53" spans="1:6">
      <c r="A53" s="143">
        <v>15</v>
      </c>
      <c r="B53" s="4" t="s">
        <v>372</v>
      </c>
      <c r="C53" s="7" t="s">
        <v>31</v>
      </c>
      <c r="D53" s="7">
        <v>540</v>
      </c>
      <c r="E53" s="16"/>
      <c r="F53" s="16"/>
    </row>
    <row r="54" spans="1:6" ht="25">
      <c r="A54" s="143">
        <v>16</v>
      </c>
      <c r="B54" s="6" t="s">
        <v>455</v>
      </c>
      <c r="C54" s="7" t="s">
        <v>30</v>
      </c>
      <c r="D54" s="7">
        <v>2</v>
      </c>
      <c r="E54" s="16"/>
      <c r="F54" s="16"/>
    </row>
    <row r="55" spans="1:6">
      <c r="A55" s="143"/>
      <c r="B55" s="6"/>
      <c r="C55" s="7"/>
      <c r="D55" s="7"/>
      <c r="E55" s="16"/>
      <c r="F55" s="46"/>
    </row>
    <row r="56" spans="1:6" ht="27" customHeight="1">
      <c r="A56" s="143">
        <v>17</v>
      </c>
      <c r="B56" s="6" t="s">
        <v>506</v>
      </c>
      <c r="C56" s="7" t="s">
        <v>32</v>
      </c>
      <c r="D56" s="7">
        <v>1</v>
      </c>
      <c r="E56" s="16"/>
      <c r="F56" s="16"/>
    </row>
    <row r="57" spans="1:6">
      <c r="A57" s="49"/>
      <c r="B57" s="120"/>
      <c r="C57" s="118"/>
      <c r="D57" s="118"/>
      <c r="E57" s="119"/>
      <c r="F57" s="119"/>
    </row>
    <row r="58" spans="1:6">
      <c r="A58" s="15"/>
      <c r="B58" s="30"/>
      <c r="C58" s="54"/>
      <c r="D58" s="54"/>
      <c r="E58" s="32"/>
      <c r="F58" s="3"/>
    </row>
    <row r="59" spans="1:6" ht="13">
      <c r="A59" s="7"/>
      <c r="B59" s="55" t="s">
        <v>392</v>
      </c>
      <c r="C59" s="53"/>
      <c r="D59" s="53"/>
      <c r="E59" s="37"/>
      <c r="F59" s="16"/>
    </row>
    <row r="60" spans="1:6">
      <c r="A60" s="118"/>
      <c r="B60" s="33"/>
      <c r="C60" s="34"/>
      <c r="D60" s="34"/>
      <c r="E60" s="35"/>
      <c r="F60" s="49"/>
    </row>
  </sheetData>
  <pageMargins left="0.70866141732283472" right="0.70866141732283472" top="0.74803149606299213" bottom="0.74803149606299213" header="0.31496062992125984" footer="0.31496062992125984"/>
  <pageSetup scale="96" firstPageNumber="109" orientation="portrait" useFirstPageNumber="1" r:id="rId1"/>
  <headerFooter>
    <oddFooter>&amp;C &amp;P</oddFooter>
  </headerFooter>
  <rowBreaks count="1" manualBreakCount="1">
    <brk id="34" max="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52"/>
  <sheetViews>
    <sheetView view="pageBreakPreview" topLeftCell="A7" zoomScaleNormal="100" zoomScaleSheetLayoutView="100" workbookViewId="0">
      <selection activeCell="F51" sqref="F51"/>
    </sheetView>
  </sheetViews>
  <sheetFormatPr defaultColWidth="8.9140625" defaultRowHeight="12.5"/>
  <cols>
    <col min="1" max="1" width="7.9140625" style="1" customWidth="1"/>
    <col min="2" max="2" width="65.25" style="1" customWidth="1"/>
    <col min="3" max="4" width="10.08203125" style="1" customWidth="1"/>
    <col min="5" max="5" width="12.58203125" style="1" customWidth="1"/>
    <col min="6" max="6" width="14.9140625" style="1" customWidth="1"/>
    <col min="7" max="16384" width="8.9140625" style="1"/>
  </cols>
  <sheetData>
    <row r="1" spans="1:6" ht="12" customHeight="1">
      <c r="A1" s="51" t="s">
        <v>381</v>
      </c>
    </row>
    <row r="2" spans="1:6" ht="12" customHeight="1">
      <c r="A2" s="52" t="s">
        <v>588</v>
      </c>
    </row>
    <row r="3" spans="1:6" ht="12" customHeight="1">
      <c r="A3" s="51" t="s">
        <v>382</v>
      </c>
    </row>
    <row r="4" spans="1:6" ht="12" customHeight="1">
      <c r="A4" s="51"/>
    </row>
    <row r="5" spans="1:6" ht="13">
      <c r="A5" s="10" t="s">
        <v>0</v>
      </c>
      <c r="B5" s="10" t="s">
        <v>1</v>
      </c>
      <c r="C5" s="11" t="s">
        <v>2</v>
      </c>
      <c r="D5" s="11" t="s">
        <v>3</v>
      </c>
      <c r="E5" s="11" t="s">
        <v>4</v>
      </c>
      <c r="F5" s="11" t="s">
        <v>5</v>
      </c>
    </row>
    <row r="6" spans="1:6" ht="13">
      <c r="A6" s="3"/>
      <c r="B6" s="8" t="s">
        <v>33</v>
      </c>
      <c r="C6" s="15"/>
      <c r="D6" s="15"/>
      <c r="E6" s="3"/>
      <c r="F6" s="3"/>
    </row>
    <row r="7" spans="1:6" ht="13">
      <c r="A7" s="4"/>
      <c r="B7" s="9" t="s">
        <v>7</v>
      </c>
      <c r="C7" s="7"/>
      <c r="D7" s="7"/>
      <c r="E7" s="4"/>
      <c r="F7" s="4"/>
    </row>
    <row r="8" spans="1:6" ht="13">
      <c r="A8" s="4"/>
      <c r="B8" s="9" t="s">
        <v>503</v>
      </c>
      <c r="C8" s="7"/>
      <c r="D8" s="7"/>
      <c r="E8" s="4"/>
      <c r="F8" s="4"/>
    </row>
    <row r="9" spans="1:6" ht="13">
      <c r="A9" s="4"/>
      <c r="B9" s="9"/>
      <c r="C9" s="7"/>
      <c r="D9" s="7"/>
      <c r="E9" s="4"/>
      <c r="F9" s="4"/>
    </row>
    <row r="10" spans="1:6" ht="13">
      <c r="A10" s="4"/>
      <c r="B10" s="9" t="s">
        <v>34</v>
      </c>
      <c r="C10" s="7"/>
      <c r="D10" s="7"/>
      <c r="E10" s="4"/>
      <c r="F10" s="4"/>
    </row>
    <row r="11" spans="1:6">
      <c r="A11" s="4"/>
      <c r="B11" s="4"/>
      <c r="C11" s="7"/>
      <c r="D11" s="7"/>
      <c r="E11" s="4"/>
      <c r="F11" s="4"/>
    </row>
    <row r="12" spans="1:6" ht="27.65" customHeight="1">
      <c r="A12" s="5">
        <v>1</v>
      </c>
      <c r="B12" s="6" t="s">
        <v>35</v>
      </c>
      <c r="C12" s="7" t="s">
        <v>10</v>
      </c>
      <c r="D12" s="7">
        <f>(38*20*3)*0.5</f>
        <v>1140</v>
      </c>
      <c r="E12" s="16"/>
      <c r="F12" s="16"/>
    </row>
    <row r="13" spans="1:6">
      <c r="A13" s="4"/>
      <c r="B13" s="4"/>
      <c r="C13" s="7"/>
      <c r="D13" s="7"/>
      <c r="E13" s="4"/>
      <c r="F13" s="4"/>
    </row>
    <row r="14" spans="1:6" ht="13">
      <c r="A14" s="5"/>
      <c r="B14" s="12" t="s">
        <v>374</v>
      </c>
      <c r="C14" s="4"/>
      <c r="D14" s="7"/>
      <c r="E14" s="16"/>
      <c r="F14" s="16"/>
    </row>
    <row r="15" spans="1:6">
      <c r="A15" s="4">
        <v>2</v>
      </c>
      <c r="B15" s="4" t="s">
        <v>375</v>
      </c>
      <c r="C15" s="7" t="s">
        <v>14</v>
      </c>
      <c r="D15" s="7">
        <f>(40*20*3)</f>
        <v>2400</v>
      </c>
      <c r="E15" s="16"/>
      <c r="F15" s="16"/>
    </row>
    <row r="16" spans="1:6">
      <c r="A16" s="4"/>
      <c r="B16" s="4"/>
      <c r="C16" s="7"/>
      <c r="D16" s="7"/>
      <c r="E16" s="16"/>
      <c r="F16" s="16"/>
    </row>
    <row r="17" spans="1:6" ht="16.25" customHeight="1">
      <c r="A17" s="5">
        <v>3</v>
      </c>
      <c r="B17" s="6" t="s">
        <v>376</v>
      </c>
      <c r="C17" s="7" t="s">
        <v>379</v>
      </c>
      <c r="D17" s="7">
        <v>3</v>
      </c>
      <c r="E17" s="16"/>
      <c r="F17" s="16"/>
    </row>
    <row r="18" spans="1:6">
      <c r="A18" s="4"/>
      <c r="B18" s="6"/>
      <c r="C18" s="7"/>
      <c r="D18" s="7"/>
      <c r="E18" s="4"/>
      <c r="F18" s="4"/>
    </row>
    <row r="19" spans="1:6" ht="13">
      <c r="A19" s="4"/>
      <c r="B19" s="9" t="s">
        <v>16</v>
      </c>
      <c r="C19" s="7"/>
      <c r="D19" s="7"/>
      <c r="E19" s="4"/>
      <c r="F19" s="4"/>
    </row>
    <row r="20" spans="1:6">
      <c r="A20" s="5">
        <v>4</v>
      </c>
      <c r="B20" s="6" t="s">
        <v>17</v>
      </c>
      <c r="C20" s="7" t="s">
        <v>10</v>
      </c>
      <c r="D20" s="7">
        <f>D15*0.3</f>
        <v>720</v>
      </c>
      <c r="E20" s="16"/>
      <c r="F20" s="16"/>
    </row>
    <row r="21" spans="1:6">
      <c r="A21" s="4"/>
      <c r="B21" s="6"/>
      <c r="C21" s="7"/>
      <c r="D21" s="7"/>
      <c r="E21" s="4"/>
      <c r="F21" s="4"/>
    </row>
    <row r="22" spans="1:6" ht="26">
      <c r="A22" s="4"/>
      <c r="B22" s="12" t="s">
        <v>377</v>
      </c>
      <c r="C22" s="7"/>
      <c r="D22" s="7"/>
      <c r="E22" s="4"/>
      <c r="F22" s="4"/>
    </row>
    <row r="23" spans="1:6" ht="25">
      <c r="A23" s="5">
        <v>5</v>
      </c>
      <c r="B23" s="6" t="s">
        <v>378</v>
      </c>
      <c r="C23" s="7" t="s">
        <v>32</v>
      </c>
      <c r="D23" s="7">
        <v>1</v>
      </c>
      <c r="E23" s="16">
        <v>180000</v>
      </c>
      <c r="F23" s="16">
        <f>+D23*E23</f>
        <v>180000</v>
      </c>
    </row>
    <row r="24" spans="1:6">
      <c r="A24" s="5"/>
      <c r="C24" s="7"/>
      <c r="D24" s="7"/>
      <c r="E24" s="16"/>
      <c r="F24" s="16"/>
    </row>
    <row r="25" spans="1:6" ht="13">
      <c r="A25" s="4"/>
      <c r="B25" s="9" t="s">
        <v>26</v>
      </c>
      <c r="C25" s="7"/>
      <c r="D25" s="7"/>
      <c r="E25" s="4"/>
      <c r="F25" s="4"/>
    </row>
    <row r="26" spans="1:6" ht="25">
      <c r="A26" s="4"/>
      <c r="B26" s="14" t="s">
        <v>45</v>
      </c>
      <c r="C26" s="7"/>
      <c r="D26" s="7"/>
      <c r="E26" s="4"/>
      <c r="F26" s="16"/>
    </row>
    <row r="27" spans="1:6">
      <c r="A27" s="4">
        <v>6</v>
      </c>
      <c r="B27" s="4" t="s">
        <v>44</v>
      </c>
      <c r="C27" s="7" t="s">
        <v>379</v>
      </c>
      <c r="D27" s="7">
        <v>3</v>
      </c>
      <c r="E27" s="16"/>
      <c r="F27" s="16"/>
    </row>
    <row r="28" spans="1:6">
      <c r="A28" s="4"/>
      <c r="B28" s="4"/>
      <c r="C28" s="4"/>
      <c r="D28" s="4"/>
      <c r="E28" s="4"/>
      <c r="F28" s="4"/>
    </row>
    <row r="29" spans="1:6" ht="13">
      <c r="A29" s="4"/>
      <c r="B29" s="9" t="s">
        <v>28</v>
      </c>
      <c r="C29" s="4"/>
      <c r="D29" s="4"/>
      <c r="E29" s="4"/>
      <c r="F29" s="4"/>
    </row>
    <row r="30" spans="1:6">
      <c r="A30" s="4">
        <v>7</v>
      </c>
      <c r="B30" s="4" t="s">
        <v>42</v>
      </c>
      <c r="C30" s="7" t="s">
        <v>30</v>
      </c>
      <c r="D30" s="7">
        <v>1</v>
      </c>
      <c r="E30" s="16"/>
      <c r="F30" s="16"/>
    </row>
    <row r="31" spans="1:6">
      <c r="A31" s="4">
        <v>8</v>
      </c>
      <c r="B31" s="1" t="s">
        <v>41</v>
      </c>
      <c r="C31" s="7" t="s">
        <v>30</v>
      </c>
      <c r="D31" s="7">
        <v>1</v>
      </c>
      <c r="E31" s="16"/>
      <c r="F31" s="16"/>
    </row>
    <row r="32" spans="1:6">
      <c r="A32" s="4">
        <v>9</v>
      </c>
      <c r="B32" s="1" t="s">
        <v>40</v>
      </c>
      <c r="C32" s="7" t="s">
        <v>30</v>
      </c>
      <c r="D32" s="7">
        <v>1</v>
      </c>
      <c r="E32" s="16"/>
      <c r="F32" s="16"/>
    </row>
    <row r="33" spans="1:6">
      <c r="A33" s="4">
        <v>10</v>
      </c>
      <c r="B33" s="1" t="s">
        <v>43</v>
      </c>
      <c r="C33" s="7" t="s">
        <v>30</v>
      </c>
      <c r="D33" s="7">
        <v>1</v>
      </c>
      <c r="E33" s="16"/>
      <c r="F33" s="16"/>
    </row>
    <row r="34" spans="1:6">
      <c r="A34" s="4"/>
      <c r="C34" s="4"/>
      <c r="D34" s="4"/>
      <c r="E34" s="4"/>
      <c r="F34" s="4"/>
    </row>
    <row r="35" spans="1:6" ht="13">
      <c r="A35" s="4"/>
      <c r="B35" s="21" t="s">
        <v>29</v>
      </c>
      <c r="C35" s="4"/>
      <c r="D35" s="4"/>
      <c r="E35" s="4"/>
      <c r="F35" s="4"/>
    </row>
    <row r="36" spans="1:6">
      <c r="A36" s="4"/>
      <c r="B36" s="22" t="s">
        <v>38</v>
      </c>
      <c r="C36" s="4"/>
      <c r="D36" s="4"/>
      <c r="E36" s="4"/>
      <c r="F36" s="4"/>
    </row>
    <row r="37" spans="1:6" ht="13.25" customHeight="1">
      <c r="A37" s="5">
        <v>11</v>
      </c>
      <c r="B37" s="6" t="s">
        <v>383</v>
      </c>
      <c r="C37" s="7" t="s">
        <v>31</v>
      </c>
      <c r="D37" s="7">
        <v>80</v>
      </c>
      <c r="E37" s="16"/>
      <c r="F37" s="16"/>
    </row>
    <row r="38" spans="1:6">
      <c r="A38" s="4"/>
      <c r="B38" s="4"/>
      <c r="C38" s="4"/>
      <c r="D38" s="4"/>
      <c r="E38" s="4"/>
      <c r="F38" s="4"/>
    </row>
    <row r="39" spans="1:6">
      <c r="A39" s="5"/>
      <c r="B39" s="14" t="s">
        <v>384</v>
      </c>
      <c r="C39" s="7"/>
      <c r="D39" s="7"/>
      <c r="E39" s="16"/>
      <c r="F39" s="16"/>
    </row>
    <row r="40" spans="1:6" ht="17.399999999999999" customHeight="1">
      <c r="A40" s="5">
        <v>12</v>
      </c>
      <c r="B40" s="6" t="s">
        <v>385</v>
      </c>
      <c r="C40" s="7" t="s">
        <v>379</v>
      </c>
      <c r="D40" s="7">
        <v>3</v>
      </c>
      <c r="E40" s="16"/>
      <c r="F40" s="16"/>
    </row>
    <row r="41" spans="1:6">
      <c r="A41" s="5"/>
      <c r="B41" s="14"/>
      <c r="C41" s="7"/>
      <c r="D41" s="7"/>
      <c r="E41" s="16"/>
      <c r="F41" s="16"/>
    </row>
    <row r="42" spans="1:6" ht="13.25" customHeight="1">
      <c r="A42" s="5"/>
      <c r="B42" s="14" t="s">
        <v>386</v>
      </c>
      <c r="C42" s="7"/>
      <c r="D42" s="7"/>
      <c r="E42" s="16"/>
      <c r="F42" s="16"/>
    </row>
    <row r="43" spans="1:6" ht="39" customHeight="1">
      <c r="A43" s="5"/>
      <c r="B43" s="14" t="s">
        <v>389</v>
      </c>
      <c r="C43" s="7"/>
      <c r="D43" s="7"/>
      <c r="E43" s="16"/>
      <c r="F43" s="16"/>
    </row>
    <row r="44" spans="1:6" ht="13.25" customHeight="1">
      <c r="A44" s="5">
        <v>13</v>
      </c>
      <c r="B44" s="6" t="s">
        <v>387</v>
      </c>
      <c r="C44" s="7" t="s">
        <v>31</v>
      </c>
      <c r="D44" s="7">
        <v>140</v>
      </c>
      <c r="E44" s="16"/>
      <c r="F44" s="16"/>
    </row>
    <row r="45" spans="1:6" ht="13.25" customHeight="1">
      <c r="A45" s="5">
        <v>14</v>
      </c>
      <c r="B45" s="6" t="s">
        <v>388</v>
      </c>
      <c r="C45" s="7" t="s">
        <v>30</v>
      </c>
      <c r="D45" s="7">
        <v>3</v>
      </c>
      <c r="E45" s="16"/>
      <c r="F45" s="16"/>
    </row>
    <row r="46" spans="1:6" ht="13.25" customHeight="1">
      <c r="A46" s="5"/>
      <c r="B46" s="6"/>
      <c r="C46" s="7"/>
      <c r="D46" s="7"/>
      <c r="E46" s="16"/>
      <c r="F46" s="16"/>
    </row>
    <row r="47" spans="1:6" ht="13">
      <c r="A47" s="4"/>
      <c r="B47" s="9" t="s">
        <v>391</v>
      </c>
      <c r="C47" s="4"/>
      <c r="D47" s="4"/>
      <c r="E47" s="4"/>
      <c r="F47" s="4"/>
    </row>
    <row r="48" spans="1:6">
      <c r="A48" s="5">
        <v>15</v>
      </c>
      <c r="B48" s="6" t="s">
        <v>390</v>
      </c>
      <c r="C48" s="7" t="s">
        <v>39</v>
      </c>
      <c r="D48" s="7">
        <v>1</v>
      </c>
      <c r="E48" s="16"/>
      <c r="F48" s="16"/>
    </row>
    <row r="49" spans="1:6">
      <c r="A49" s="5"/>
      <c r="B49" s="6"/>
      <c r="C49" s="7"/>
      <c r="D49" s="7"/>
      <c r="E49" s="16"/>
      <c r="F49" s="16"/>
    </row>
    <row r="50" spans="1:6">
      <c r="A50" s="3"/>
      <c r="B50" s="30"/>
      <c r="C50" s="31"/>
      <c r="D50" s="31"/>
      <c r="E50" s="32"/>
      <c r="F50" s="32"/>
    </row>
    <row r="51" spans="1:6" ht="13">
      <c r="A51" s="4"/>
      <c r="B51" s="55" t="s">
        <v>392</v>
      </c>
      <c r="C51" s="53"/>
      <c r="D51" s="53"/>
      <c r="E51" s="37"/>
      <c r="F51" s="56"/>
    </row>
    <row r="52" spans="1:6">
      <c r="A52" s="49"/>
      <c r="B52" s="33"/>
      <c r="C52" s="34"/>
      <c r="D52" s="34"/>
      <c r="E52" s="35"/>
      <c r="F52" s="35"/>
    </row>
  </sheetData>
  <pageMargins left="0.51181102362204722" right="0.51181102362204722" top="0.55118110236220474" bottom="0.55118110236220474" header="0.31496062992125984" footer="0.31496062992125984"/>
  <pageSetup scale="78" firstPageNumber="111" orientation="portrait" useFirstPageNumber="1" r:id="rId1"/>
  <headerFooter>
    <oddFooter>&amp;C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51"/>
  <sheetViews>
    <sheetView view="pageBreakPreview" topLeftCell="A28" zoomScaleNormal="100" zoomScaleSheetLayoutView="100" workbookViewId="0">
      <selection activeCell="F50" sqref="F50"/>
    </sheetView>
  </sheetViews>
  <sheetFormatPr defaultColWidth="8.9140625" defaultRowHeight="12.5"/>
  <cols>
    <col min="1" max="1" width="7.9140625" style="1" customWidth="1"/>
    <col min="2" max="2" width="53.25" style="1" customWidth="1"/>
    <col min="3" max="3" width="8.9140625" style="1"/>
    <col min="4" max="4" width="10.08203125" style="1" customWidth="1"/>
    <col min="5" max="5" width="10.75" style="1" customWidth="1"/>
    <col min="6" max="6" width="14.25" style="1" customWidth="1"/>
    <col min="7" max="16384" width="8.9140625" style="1"/>
  </cols>
  <sheetData>
    <row r="1" spans="1:6" ht="12" customHeight="1">
      <c r="A1" s="51" t="s">
        <v>381</v>
      </c>
    </row>
    <row r="2" spans="1:6" ht="12" customHeight="1">
      <c r="A2" s="52" t="s">
        <v>588</v>
      </c>
    </row>
    <row r="3" spans="1:6" ht="12" customHeight="1">
      <c r="A3" s="51" t="s">
        <v>382</v>
      </c>
    </row>
    <row r="4" spans="1:6" ht="12" customHeight="1"/>
    <row r="5" spans="1:6" ht="13">
      <c r="A5" s="10" t="s">
        <v>0</v>
      </c>
      <c r="B5" s="10" t="s">
        <v>1</v>
      </c>
      <c r="C5" s="11" t="s">
        <v>2</v>
      </c>
      <c r="D5" s="11" t="s">
        <v>3</v>
      </c>
      <c r="E5" s="11" t="s">
        <v>4</v>
      </c>
      <c r="F5" s="11" t="s">
        <v>5</v>
      </c>
    </row>
    <row r="6" spans="1:6" ht="13">
      <c r="A6" s="36"/>
      <c r="B6" s="8" t="s">
        <v>65</v>
      </c>
      <c r="C6" s="15"/>
      <c r="D6" s="15"/>
      <c r="E6" s="3"/>
      <c r="F6" s="3"/>
    </row>
    <row r="7" spans="1:6" ht="13">
      <c r="A7" s="4"/>
      <c r="B7" s="9" t="s">
        <v>7</v>
      </c>
      <c r="C7" s="7"/>
      <c r="D7" s="7"/>
      <c r="E7" s="4"/>
      <c r="F7" s="4"/>
    </row>
    <row r="8" spans="1:6" ht="13">
      <c r="A8" s="4"/>
      <c r="B8" s="9" t="s">
        <v>66</v>
      </c>
      <c r="C8" s="7"/>
      <c r="D8" s="7"/>
      <c r="E8" s="4"/>
      <c r="F8" s="4"/>
    </row>
    <row r="9" spans="1:6" ht="13">
      <c r="A9" s="4"/>
      <c r="B9" s="9"/>
      <c r="C9" s="7"/>
      <c r="D9" s="7"/>
      <c r="E9" s="4"/>
      <c r="F9" s="4"/>
    </row>
    <row r="10" spans="1:6">
      <c r="A10" s="4"/>
      <c r="B10" s="13" t="s">
        <v>67</v>
      </c>
      <c r="C10" s="7"/>
      <c r="D10" s="7"/>
      <c r="E10" s="4"/>
      <c r="F10" s="4"/>
    </row>
    <row r="11" spans="1:6" ht="13">
      <c r="A11" s="4"/>
      <c r="B11" s="9" t="s">
        <v>68</v>
      </c>
      <c r="C11" s="7"/>
      <c r="D11" s="7"/>
      <c r="E11" s="4"/>
      <c r="F11" s="4"/>
    </row>
    <row r="12" spans="1:6">
      <c r="A12" s="5"/>
      <c r="B12" s="6"/>
      <c r="C12" s="7"/>
      <c r="D12" s="7"/>
      <c r="E12" s="16"/>
      <c r="F12" s="16"/>
    </row>
    <row r="13" spans="1:6" ht="13">
      <c r="A13" s="4"/>
      <c r="B13" s="9" t="s">
        <v>69</v>
      </c>
      <c r="C13" s="7"/>
      <c r="D13" s="7"/>
      <c r="E13" s="4"/>
      <c r="F13" s="4"/>
    </row>
    <row r="14" spans="1:6" ht="13">
      <c r="A14" s="5"/>
      <c r="B14" s="12" t="s">
        <v>70</v>
      </c>
      <c r="C14" s="4"/>
      <c r="D14" s="7"/>
      <c r="E14" s="16"/>
      <c r="F14" s="16"/>
    </row>
    <row r="15" spans="1:6">
      <c r="A15" s="4">
        <v>1</v>
      </c>
      <c r="B15" s="4" t="s">
        <v>71</v>
      </c>
      <c r="C15" s="7" t="s">
        <v>64</v>
      </c>
      <c r="D15" s="7">
        <v>300</v>
      </c>
      <c r="E15" s="16"/>
      <c r="F15" s="16"/>
    </row>
    <row r="16" spans="1:6">
      <c r="A16" s="4"/>
      <c r="B16" s="4"/>
      <c r="C16" s="7"/>
      <c r="D16" s="7"/>
      <c r="E16" s="16"/>
      <c r="F16" s="16"/>
    </row>
    <row r="17" spans="1:6" ht="13">
      <c r="A17" s="4"/>
      <c r="B17" s="9" t="s">
        <v>72</v>
      </c>
      <c r="C17" s="7"/>
      <c r="D17" s="7"/>
      <c r="E17" s="16"/>
      <c r="F17" s="16"/>
    </row>
    <row r="18" spans="1:6">
      <c r="A18" s="4">
        <v>2</v>
      </c>
      <c r="B18" s="6" t="s">
        <v>73</v>
      </c>
      <c r="C18" s="7" t="s">
        <v>64</v>
      </c>
      <c r="D18" s="7">
        <v>22</v>
      </c>
      <c r="E18" s="16"/>
      <c r="F18" s="16"/>
    </row>
    <row r="19" spans="1:6">
      <c r="A19" s="4">
        <v>3</v>
      </c>
      <c r="B19" s="6" t="s">
        <v>74</v>
      </c>
      <c r="C19" s="7" t="s">
        <v>64</v>
      </c>
      <c r="D19" s="7">
        <v>8</v>
      </c>
      <c r="E19" s="16"/>
      <c r="F19" s="16"/>
    </row>
    <row r="20" spans="1:6">
      <c r="A20" s="5"/>
      <c r="C20" s="7"/>
      <c r="D20" s="7"/>
      <c r="E20" s="16"/>
      <c r="F20" s="16"/>
    </row>
    <row r="21" spans="1:6" ht="13">
      <c r="A21" s="4"/>
      <c r="B21" s="9" t="s">
        <v>75</v>
      </c>
      <c r="C21" s="7"/>
      <c r="D21" s="7"/>
      <c r="E21" s="4"/>
      <c r="F21" s="4"/>
    </row>
    <row r="22" spans="1:6" ht="25">
      <c r="A22" s="5">
        <v>4</v>
      </c>
      <c r="B22" s="43" t="s">
        <v>76</v>
      </c>
      <c r="C22" s="7" t="s">
        <v>64</v>
      </c>
      <c r="D22" s="7">
        <f>+D15*0.15</f>
        <v>45</v>
      </c>
      <c r="E22" s="16"/>
      <c r="F22" s="16"/>
    </row>
    <row r="23" spans="1:6">
      <c r="A23" s="5"/>
      <c r="C23" s="7"/>
      <c r="D23" s="7"/>
      <c r="E23" s="16"/>
      <c r="F23" s="16"/>
    </row>
    <row r="24" spans="1:6" ht="13">
      <c r="A24" s="4"/>
      <c r="B24" s="9" t="s">
        <v>77</v>
      </c>
      <c r="C24" s="7"/>
      <c r="D24" s="7"/>
      <c r="E24" s="4"/>
      <c r="F24" s="4"/>
    </row>
    <row r="25" spans="1:6" ht="13">
      <c r="A25" s="5"/>
      <c r="B25" s="12" t="s">
        <v>20</v>
      </c>
      <c r="C25" s="7"/>
      <c r="D25" s="7"/>
      <c r="E25" s="4"/>
      <c r="F25" s="4"/>
    </row>
    <row r="26" spans="1:6">
      <c r="A26" s="4">
        <v>5</v>
      </c>
      <c r="B26" s="4" t="s">
        <v>78</v>
      </c>
      <c r="C26" s="7" t="s">
        <v>31</v>
      </c>
      <c r="D26" s="7">
        <v>290</v>
      </c>
      <c r="E26" s="16"/>
      <c r="F26" s="16"/>
    </row>
    <row r="27" spans="1:6">
      <c r="A27" s="4"/>
      <c r="C27" s="7"/>
      <c r="D27" s="7"/>
      <c r="E27" s="4"/>
      <c r="F27" s="4"/>
    </row>
    <row r="28" spans="1:6" ht="38.4" customHeight="1">
      <c r="A28" s="5"/>
      <c r="B28" s="12" t="s">
        <v>80</v>
      </c>
      <c r="C28" s="7"/>
      <c r="D28" s="7"/>
      <c r="E28" s="16"/>
      <c r="F28" s="16"/>
    </row>
    <row r="29" spans="1:6" ht="25">
      <c r="A29" s="4">
        <v>6</v>
      </c>
      <c r="B29" s="43" t="s">
        <v>79</v>
      </c>
      <c r="C29" s="7" t="s">
        <v>31</v>
      </c>
      <c r="D29" s="7">
        <v>340</v>
      </c>
      <c r="E29" s="16"/>
      <c r="F29" s="16"/>
    </row>
    <row r="30" spans="1:6">
      <c r="A30" s="4"/>
      <c r="C30" s="7"/>
      <c r="D30" s="7"/>
      <c r="E30" s="4"/>
      <c r="F30" s="4"/>
    </row>
    <row r="31" spans="1:6" ht="13">
      <c r="A31" s="5"/>
      <c r="B31" s="12" t="s">
        <v>81</v>
      </c>
      <c r="C31" s="7"/>
      <c r="D31" s="7"/>
      <c r="E31" s="16"/>
      <c r="F31" s="16"/>
    </row>
    <row r="32" spans="1:6" ht="13">
      <c r="A32" s="4"/>
      <c r="B32" s="21" t="s">
        <v>82</v>
      </c>
      <c r="C32" s="7"/>
      <c r="D32" s="7"/>
      <c r="E32" s="16"/>
      <c r="F32" s="16"/>
    </row>
    <row r="33" spans="1:6">
      <c r="A33" s="4">
        <v>7</v>
      </c>
      <c r="B33" s="6" t="s">
        <v>83</v>
      </c>
      <c r="C33" s="7" t="s">
        <v>64</v>
      </c>
      <c r="D33" s="7">
        <f>+(D26+D29)*0.6*0.2</f>
        <v>75.600000000000009</v>
      </c>
      <c r="E33" s="16"/>
      <c r="F33" s="16"/>
    </row>
    <row r="34" spans="1:6">
      <c r="A34" s="5">
        <v>8</v>
      </c>
      <c r="B34" s="1" t="s">
        <v>84</v>
      </c>
      <c r="C34" s="7" t="s">
        <v>64</v>
      </c>
      <c r="D34" s="7">
        <f>+D33*0.4</f>
        <v>30.240000000000006</v>
      </c>
      <c r="E34" s="16"/>
      <c r="F34" s="16"/>
    </row>
    <row r="35" spans="1:6">
      <c r="A35" s="4"/>
      <c r="C35" s="7"/>
      <c r="D35" s="7"/>
      <c r="E35" s="4"/>
      <c r="F35" s="4"/>
    </row>
    <row r="36" spans="1:6" ht="13">
      <c r="A36" s="4"/>
      <c r="B36" s="12" t="s">
        <v>85</v>
      </c>
      <c r="C36" s="7"/>
      <c r="D36" s="7"/>
      <c r="E36" s="16"/>
      <c r="F36" s="16"/>
    </row>
    <row r="37" spans="1:6" ht="25">
      <c r="A37" s="4">
        <v>9</v>
      </c>
      <c r="B37" s="6" t="s">
        <v>86</v>
      </c>
      <c r="C37" s="7" t="s">
        <v>30</v>
      </c>
      <c r="D37" s="7"/>
      <c r="E37" s="16"/>
      <c r="F37" s="46" t="s">
        <v>148</v>
      </c>
    </row>
    <row r="38" spans="1:6">
      <c r="A38" s="4">
        <v>10</v>
      </c>
      <c r="B38" s="1" t="s">
        <v>87</v>
      </c>
      <c r="C38" s="7" t="s">
        <v>30</v>
      </c>
      <c r="D38" s="7"/>
      <c r="E38" s="16"/>
      <c r="F38" s="46" t="s">
        <v>148</v>
      </c>
    </row>
    <row r="39" spans="1:6">
      <c r="A39" s="4"/>
      <c r="C39" s="7"/>
      <c r="D39" s="7"/>
      <c r="E39" s="16"/>
      <c r="F39" s="16"/>
    </row>
    <row r="40" spans="1:6" ht="13">
      <c r="A40" s="4"/>
      <c r="B40" s="9" t="s">
        <v>88</v>
      </c>
      <c r="C40" s="7"/>
      <c r="D40" s="7"/>
      <c r="E40" s="4"/>
      <c r="F40" s="4"/>
    </row>
    <row r="41" spans="1:6">
      <c r="A41" s="5">
        <v>11</v>
      </c>
      <c r="B41" s="43" t="s">
        <v>89</v>
      </c>
      <c r="C41" s="7" t="s">
        <v>30</v>
      </c>
      <c r="D41" s="7">
        <v>1</v>
      </c>
      <c r="E41" s="16"/>
      <c r="F41" s="16"/>
    </row>
    <row r="42" spans="1:6" ht="13">
      <c r="A42" s="4"/>
      <c r="B42" s="9" t="s">
        <v>90</v>
      </c>
      <c r="C42" s="7"/>
      <c r="D42" s="7"/>
      <c r="E42" s="4"/>
      <c r="F42" s="4"/>
    </row>
    <row r="43" spans="1:6">
      <c r="A43" s="4">
        <v>12</v>
      </c>
      <c r="B43" s="6" t="s">
        <v>91</v>
      </c>
      <c r="C43" s="7" t="s">
        <v>32</v>
      </c>
      <c r="D43" s="7">
        <v>1</v>
      </c>
      <c r="E43" s="16">
        <v>3500</v>
      </c>
      <c r="F43" s="16">
        <f>+D43*E43</f>
        <v>3500</v>
      </c>
    </row>
    <row r="44" spans="1:6">
      <c r="A44" s="4"/>
      <c r="C44" s="7"/>
      <c r="D44" s="7"/>
      <c r="E44" s="16"/>
      <c r="F44" s="16"/>
    </row>
    <row r="45" spans="1:6" ht="13">
      <c r="A45" s="4"/>
      <c r="B45" s="9" t="s">
        <v>92</v>
      </c>
      <c r="C45" s="7"/>
      <c r="D45" s="7"/>
      <c r="E45" s="16"/>
      <c r="F45" s="16"/>
    </row>
    <row r="46" spans="1:6" ht="25">
      <c r="A46" s="4">
        <v>13</v>
      </c>
      <c r="B46" s="6" t="s">
        <v>450</v>
      </c>
      <c r="C46" s="7" t="s">
        <v>32</v>
      </c>
      <c r="D46" s="7">
        <v>1</v>
      </c>
      <c r="E46" s="16">
        <v>5000</v>
      </c>
      <c r="F46" s="16">
        <f>+D46*E46</f>
        <v>5000</v>
      </c>
    </row>
    <row r="47" spans="1:6">
      <c r="A47" s="4"/>
      <c r="B47" s="6"/>
      <c r="C47" s="7"/>
      <c r="D47" s="7"/>
      <c r="E47" s="16"/>
      <c r="F47" s="16"/>
    </row>
    <row r="48" spans="1:6">
      <c r="A48" s="4"/>
      <c r="B48" s="6"/>
      <c r="C48" s="7"/>
      <c r="D48" s="7"/>
      <c r="E48" s="16"/>
      <c r="F48" s="16"/>
    </row>
    <row r="49" spans="1:6">
      <c r="A49" s="3"/>
      <c r="B49" s="31"/>
      <c r="C49" s="31"/>
      <c r="D49" s="31"/>
      <c r="E49" s="31"/>
      <c r="F49" s="3"/>
    </row>
    <row r="50" spans="1:6" ht="13">
      <c r="A50" s="4"/>
      <c r="B50" s="55" t="s">
        <v>392</v>
      </c>
      <c r="C50" s="53"/>
      <c r="D50" s="53"/>
      <c r="F50" s="16"/>
    </row>
    <row r="51" spans="1:6">
      <c r="A51" s="49"/>
      <c r="B51" s="34"/>
      <c r="C51" s="34"/>
      <c r="D51" s="34"/>
      <c r="E51" s="34"/>
      <c r="F51" s="49"/>
    </row>
  </sheetData>
  <phoneticPr fontId="7" type="noConversion"/>
  <pageMargins left="0.47244094488188981" right="0.47244094488188981" top="0.39370078740157483" bottom="0.35433070866141736" header="0.31496062992125984" footer="0.31496062992125984"/>
  <pageSetup scale="91" firstPageNumber="112" orientation="portrait" useFirstPageNumber="1" r:id="rId1"/>
  <headerFooter>
    <oddFooter>&amp;C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54"/>
  <sheetViews>
    <sheetView view="pageBreakPreview" zoomScaleNormal="100" zoomScaleSheetLayoutView="100" workbookViewId="0">
      <selection activeCell="D51" sqref="D51"/>
    </sheetView>
  </sheetViews>
  <sheetFormatPr defaultColWidth="8.9140625" defaultRowHeight="12.5"/>
  <cols>
    <col min="1" max="1" width="7.9140625" style="1" customWidth="1"/>
    <col min="2" max="2" width="53.58203125" style="1" customWidth="1"/>
    <col min="3" max="3" width="10.25" style="1" customWidth="1"/>
    <col min="4" max="4" width="11.6640625" style="1" customWidth="1"/>
    <col min="5" max="5" width="11.9140625" style="1" customWidth="1"/>
    <col min="6" max="6" width="14.75" style="1" customWidth="1"/>
    <col min="7" max="16384" width="8.9140625" style="1"/>
  </cols>
  <sheetData>
    <row r="1" spans="1:6" ht="12" customHeight="1">
      <c r="A1" s="51" t="s">
        <v>381</v>
      </c>
    </row>
    <row r="2" spans="1:6" ht="12" customHeight="1">
      <c r="A2" s="52" t="s">
        <v>588</v>
      </c>
    </row>
    <row r="3" spans="1:6" ht="12" customHeight="1">
      <c r="A3" s="51" t="s">
        <v>382</v>
      </c>
    </row>
    <row r="4" spans="1:6" ht="12" customHeight="1"/>
    <row r="5" spans="1:6" ht="13">
      <c r="A5" s="10" t="s">
        <v>0</v>
      </c>
      <c r="B5" s="10" t="s">
        <v>1</v>
      </c>
      <c r="C5" s="11" t="s">
        <v>2</v>
      </c>
      <c r="D5" s="11" t="s">
        <v>3</v>
      </c>
      <c r="E5" s="11" t="s">
        <v>4</v>
      </c>
      <c r="F5" s="11" t="s">
        <v>5</v>
      </c>
    </row>
    <row r="6" spans="1:6" ht="13">
      <c r="A6" s="36"/>
      <c r="B6" s="8" t="s">
        <v>65</v>
      </c>
      <c r="C6" s="15"/>
      <c r="D6" s="15"/>
      <c r="E6" s="3"/>
      <c r="F6" s="3"/>
    </row>
    <row r="7" spans="1:6" ht="13">
      <c r="A7" s="4"/>
      <c r="B7" s="9" t="s">
        <v>93</v>
      </c>
      <c r="C7" s="7"/>
      <c r="D7" s="7"/>
      <c r="E7" s="4"/>
      <c r="F7" s="4"/>
    </row>
    <row r="8" spans="1:6" ht="13">
      <c r="A8" s="4"/>
      <c r="B8" s="9" t="s">
        <v>94</v>
      </c>
      <c r="C8" s="7"/>
      <c r="D8" s="7"/>
      <c r="E8" s="4"/>
      <c r="F8" s="4"/>
    </row>
    <row r="9" spans="1:6" ht="13">
      <c r="A9" s="4"/>
      <c r="B9" s="9"/>
      <c r="C9" s="7"/>
      <c r="D9" s="7"/>
      <c r="E9" s="4"/>
      <c r="F9" s="4"/>
    </row>
    <row r="10" spans="1:6">
      <c r="A10" s="4">
        <v>1</v>
      </c>
      <c r="B10" s="4" t="s">
        <v>95</v>
      </c>
      <c r="C10" s="7" t="s">
        <v>14</v>
      </c>
      <c r="D10" s="7">
        <v>182</v>
      </c>
      <c r="E10" s="16"/>
      <c r="F10" s="16"/>
    </row>
    <row r="11" spans="1:6">
      <c r="A11" s="4">
        <v>2</v>
      </c>
      <c r="B11" s="4" t="s">
        <v>96</v>
      </c>
      <c r="C11" s="7" t="s">
        <v>14</v>
      </c>
      <c r="D11" s="7">
        <v>80</v>
      </c>
      <c r="E11" s="16"/>
      <c r="F11" s="16"/>
    </row>
    <row r="12" spans="1:6">
      <c r="A12" s="5"/>
      <c r="B12" s="6"/>
      <c r="C12" s="7"/>
      <c r="D12" s="7"/>
      <c r="E12" s="16"/>
      <c r="F12" s="16"/>
    </row>
    <row r="13" spans="1:6" ht="13">
      <c r="A13" s="4"/>
      <c r="B13" s="9" t="s">
        <v>97</v>
      </c>
      <c r="C13" s="7"/>
      <c r="D13" s="7"/>
      <c r="E13" s="4"/>
      <c r="F13" s="4"/>
    </row>
    <row r="14" spans="1:6">
      <c r="A14" s="5">
        <v>3</v>
      </c>
      <c r="B14" s="6" t="s">
        <v>73</v>
      </c>
      <c r="C14" s="7" t="s">
        <v>14</v>
      </c>
      <c r="D14" s="7">
        <v>40</v>
      </c>
      <c r="E14" s="16"/>
      <c r="F14" s="16"/>
    </row>
    <row r="15" spans="1:6">
      <c r="A15" s="4">
        <v>4</v>
      </c>
      <c r="B15" s="6" t="s">
        <v>74</v>
      </c>
      <c r="C15" s="7" t="s">
        <v>14</v>
      </c>
      <c r="D15" s="7">
        <v>12</v>
      </c>
      <c r="E15" s="16"/>
      <c r="F15" s="16"/>
    </row>
    <row r="16" spans="1:6">
      <c r="A16" s="4"/>
      <c r="B16" s="4"/>
      <c r="C16" s="7"/>
      <c r="D16" s="7"/>
      <c r="E16" s="16"/>
      <c r="F16" s="16"/>
    </row>
    <row r="17" spans="1:6" ht="13">
      <c r="A17" s="4"/>
      <c r="B17" s="9" t="s">
        <v>75</v>
      </c>
      <c r="C17" s="7"/>
      <c r="D17" s="7"/>
      <c r="E17" s="16"/>
      <c r="F17" s="16"/>
    </row>
    <row r="18" spans="1:6" ht="25">
      <c r="A18" s="4">
        <v>5</v>
      </c>
      <c r="B18" s="6" t="s">
        <v>98</v>
      </c>
      <c r="C18" s="7" t="s">
        <v>14</v>
      </c>
      <c r="D18" s="7">
        <v>60</v>
      </c>
      <c r="E18" s="16"/>
      <c r="F18" s="16"/>
    </row>
    <row r="19" spans="1:6">
      <c r="A19" s="4"/>
      <c r="C19" s="7"/>
      <c r="D19" s="7"/>
      <c r="E19" s="16"/>
      <c r="F19" s="16"/>
    </row>
    <row r="20" spans="1:6" ht="13">
      <c r="A20" s="5"/>
      <c r="B20" s="21" t="s">
        <v>99</v>
      </c>
      <c r="C20" s="7"/>
      <c r="D20" s="7"/>
      <c r="E20" s="16"/>
      <c r="F20" s="16"/>
    </row>
    <row r="21" spans="1:6" ht="26">
      <c r="A21" s="4"/>
      <c r="B21" s="12" t="s">
        <v>101</v>
      </c>
      <c r="C21" s="7"/>
      <c r="D21" s="7"/>
      <c r="E21" s="4"/>
      <c r="F21" s="4"/>
    </row>
    <row r="22" spans="1:6">
      <c r="A22" s="5">
        <v>6</v>
      </c>
      <c r="B22" s="1" t="s">
        <v>500</v>
      </c>
      <c r="C22" s="7" t="s">
        <v>31</v>
      </c>
      <c r="D22" s="7">
        <v>142</v>
      </c>
      <c r="E22" s="16"/>
      <c r="F22" s="16"/>
    </row>
    <row r="23" spans="1:6">
      <c r="A23" s="5">
        <v>7</v>
      </c>
      <c r="B23" s="1" t="s">
        <v>100</v>
      </c>
      <c r="C23" s="7" t="s">
        <v>31</v>
      </c>
      <c r="D23" s="7">
        <v>98</v>
      </c>
      <c r="E23" s="16"/>
      <c r="F23" s="16"/>
    </row>
    <row r="24" spans="1:6">
      <c r="A24" s="4"/>
      <c r="B24" s="4"/>
      <c r="C24" s="7"/>
      <c r="D24" s="7"/>
      <c r="E24" s="4"/>
      <c r="F24" s="4"/>
    </row>
    <row r="25" spans="1:6" ht="13">
      <c r="A25" s="5"/>
      <c r="B25" s="12" t="s">
        <v>102</v>
      </c>
      <c r="C25" s="7"/>
      <c r="D25" s="7"/>
      <c r="E25" s="4"/>
      <c r="F25" s="4"/>
    </row>
    <row r="26" spans="1:6">
      <c r="A26" s="4">
        <v>8</v>
      </c>
      <c r="B26" s="4" t="s">
        <v>103</v>
      </c>
      <c r="C26" s="7" t="s">
        <v>30</v>
      </c>
      <c r="D26" s="7">
        <v>3</v>
      </c>
      <c r="E26" s="16"/>
      <c r="F26" s="16"/>
    </row>
    <row r="27" spans="1:6">
      <c r="A27" s="4">
        <v>9</v>
      </c>
      <c r="B27" s="4" t="s">
        <v>106</v>
      </c>
      <c r="C27" s="7" t="s">
        <v>30</v>
      </c>
      <c r="D27" s="7">
        <v>2</v>
      </c>
      <c r="E27" s="16"/>
      <c r="F27" s="16"/>
    </row>
    <row r="28" spans="1:6">
      <c r="A28" s="4">
        <v>10</v>
      </c>
      <c r="B28" s="4" t="s">
        <v>105</v>
      </c>
      <c r="C28" s="7" t="s">
        <v>30</v>
      </c>
      <c r="D28" s="7">
        <v>2</v>
      </c>
      <c r="E28" s="16"/>
      <c r="F28" s="16"/>
    </row>
    <row r="29" spans="1:6">
      <c r="A29" s="4">
        <v>11</v>
      </c>
      <c r="B29" s="1" t="s">
        <v>104</v>
      </c>
      <c r="C29" s="7" t="s">
        <v>30</v>
      </c>
      <c r="D29" s="7">
        <v>4</v>
      </c>
      <c r="E29" s="16"/>
      <c r="F29" s="16"/>
    </row>
    <row r="30" spans="1:6">
      <c r="A30" s="4">
        <v>12</v>
      </c>
      <c r="B30" s="1" t="s">
        <v>107</v>
      </c>
      <c r="C30" s="7" t="s">
        <v>30</v>
      </c>
      <c r="D30" s="7">
        <v>3</v>
      </c>
      <c r="E30" s="16"/>
      <c r="F30" s="16"/>
    </row>
    <row r="31" spans="1:6">
      <c r="A31" s="4">
        <v>13</v>
      </c>
      <c r="B31" s="6" t="s">
        <v>108</v>
      </c>
      <c r="C31" s="7" t="s">
        <v>30</v>
      </c>
      <c r="D31" s="7">
        <v>2</v>
      </c>
      <c r="E31" s="16"/>
      <c r="F31" s="16"/>
    </row>
    <row r="32" spans="1:6">
      <c r="A32" s="4"/>
      <c r="C32" s="7"/>
      <c r="D32" s="7"/>
      <c r="E32" s="16"/>
      <c r="F32" s="16"/>
    </row>
    <row r="33" spans="1:6" ht="13">
      <c r="A33" s="4"/>
      <c r="B33" s="23" t="s">
        <v>109</v>
      </c>
      <c r="C33" s="7"/>
      <c r="D33" s="7"/>
      <c r="E33" s="4"/>
      <c r="F33" s="4"/>
    </row>
    <row r="34" spans="1:6" ht="52">
      <c r="A34" s="5"/>
      <c r="B34" s="12" t="s">
        <v>501</v>
      </c>
      <c r="C34" s="7"/>
      <c r="D34" s="7"/>
      <c r="E34" s="16"/>
      <c r="F34" s="16"/>
    </row>
    <row r="35" spans="1:6" ht="13">
      <c r="A35" s="4"/>
      <c r="B35" s="21" t="s">
        <v>110</v>
      </c>
      <c r="C35" s="7"/>
      <c r="D35" s="7"/>
      <c r="E35" s="4"/>
      <c r="F35" s="4"/>
    </row>
    <row r="36" spans="1:6">
      <c r="A36" s="4">
        <v>14</v>
      </c>
      <c r="B36" s="1" t="s">
        <v>111</v>
      </c>
      <c r="C36" s="7" t="s">
        <v>30</v>
      </c>
      <c r="D36" s="7">
        <v>3</v>
      </c>
      <c r="E36" s="16"/>
      <c r="F36" s="16"/>
    </row>
    <row r="37" spans="1:6">
      <c r="A37" s="4">
        <v>15</v>
      </c>
      <c r="B37" s="1" t="s">
        <v>112</v>
      </c>
      <c r="C37" s="7" t="s">
        <v>30</v>
      </c>
      <c r="D37" s="7">
        <v>1</v>
      </c>
      <c r="E37" s="16"/>
      <c r="F37" s="16"/>
    </row>
    <row r="38" spans="1:6">
      <c r="A38" s="4"/>
      <c r="B38" s="140"/>
      <c r="C38" s="7"/>
      <c r="D38" s="7"/>
      <c r="E38" s="16"/>
      <c r="F38" s="16"/>
    </row>
    <row r="39" spans="1:6" ht="13">
      <c r="A39" s="4"/>
      <c r="B39" s="21" t="s">
        <v>113</v>
      </c>
      <c r="C39" s="7"/>
      <c r="D39" s="7"/>
      <c r="E39" s="16"/>
      <c r="F39" s="16"/>
    </row>
    <row r="40" spans="1:6" ht="13">
      <c r="A40" s="4"/>
      <c r="B40" s="42" t="s">
        <v>82</v>
      </c>
      <c r="C40" s="7"/>
      <c r="D40" s="7"/>
      <c r="E40" s="4"/>
      <c r="F40" s="4"/>
    </row>
    <row r="41" spans="1:6">
      <c r="A41" s="5">
        <v>16</v>
      </c>
      <c r="B41" s="1" t="s">
        <v>83</v>
      </c>
      <c r="C41" s="7" t="s">
        <v>14</v>
      </c>
      <c r="D41" s="7">
        <f>+(D22+D23)*0.8*0.3</f>
        <v>57.599999999999994</v>
      </c>
      <c r="E41" s="16"/>
      <c r="F41" s="16"/>
    </row>
    <row r="42" spans="1:6">
      <c r="A42" s="4">
        <v>17</v>
      </c>
      <c r="B42" s="1" t="s">
        <v>84</v>
      </c>
      <c r="C42" s="7" t="s">
        <v>14</v>
      </c>
      <c r="D42" s="7">
        <f>+D41*0.4</f>
        <v>23.04</v>
      </c>
      <c r="E42" s="16"/>
      <c r="F42" s="16"/>
    </row>
    <row r="43" spans="1:6">
      <c r="A43" s="4"/>
      <c r="B43" s="36"/>
      <c r="C43" s="7"/>
      <c r="D43" s="7"/>
      <c r="E43" s="4"/>
      <c r="F43" s="4"/>
    </row>
    <row r="44" spans="1:6" ht="13">
      <c r="A44" s="4"/>
      <c r="B44" s="141" t="s">
        <v>114</v>
      </c>
      <c r="C44" s="7"/>
      <c r="D44" s="7"/>
      <c r="E44" s="16"/>
      <c r="F44" s="16"/>
    </row>
    <row r="45" spans="1:6" ht="37.5">
      <c r="A45" s="4">
        <v>18</v>
      </c>
      <c r="B45" s="140" t="s">
        <v>452</v>
      </c>
      <c r="C45" s="7" t="s">
        <v>39</v>
      </c>
      <c r="D45" s="7">
        <v>1</v>
      </c>
      <c r="E45" s="16"/>
      <c r="F45" s="46" t="s">
        <v>148</v>
      </c>
    </row>
    <row r="46" spans="1:6">
      <c r="A46" s="4"/>
      <c r="C46" s="7"/>
      <c r="D46" s="7"/>
      <c r="E46" s="16"/>
      <c r="F46" s="16"/>
    </row>
    <row r="47" spans="1:6" ht="13">
      <c r="A47" s="4"/>
      <c r="B47" s="42" t="s">
        <v>90</v>
      </c>
      <c r="C47" s="7"/>
      <c r="D47" s="7"/>
      <c r="E47" s="4"/>
      <c r="F47" s="4"/>
    </row>
    <row r="48" spans="1:6" ht="13.75" customHeight="1">
      <c r="A48" s="4">
        <v>19</v>
      </c>
      <c r="B48" s="36" t="s">
        <v>115</v>
      </c>
      <c r="C48" s="7" t="s">
        <v>32</v>
      </c>
      <c r="D48" s="7">
        <v>1</v>
      </c>
      <c r="E48" s="16">
        <v>3500</v>
      </c>
      <c r="F48" s="16">
        <f>+D48*E48</f>
        <v>3500</v>
      </c>
    </row>
    <row r="49" spans="1:6" ht="13.75" customHeight="1">
      <c r="A49" s="4"/>
      <c r="C49" s="7"/>
      <c r="D49" s="7"/>
      <c r="E49" s="16"/>
      <c r="F49" s="16"/>
    </row>
    <row r="50" spans="1:6" ht="13.75" customHeight="1">
      <c r="A50" s="4">
        <v>20</v>
      </c>
      <c r="B50" s="1" t="s">
        <v>502</v>
      </c>
      <c r="C50" s="7" t="s">
        <v>32</v>
      </c>
      <c r="D50" s="7">
        <v>1</v>
      </c>
      <c r="E50" s="16">
        <v>12000</v>
      </c>
      <c r="F50" s="16">
        <f t="shared" ref="F50" si="0">+D50*E50</f>
        <v>12000</v>
      </c>
    </row>
    <row r="51" spans="1:6" ht="13.75" customHeight="1">
      <c r="A51" s="4"/>
      <c r="C51" s="118"/>
      <c r="D51" s="118"/>
      <c r="E51" s="119"/>
      <c r="F51" s="16"/>
    </row>
    <row r="52" spans="1:6">
      <c r="A52" s="3"/>
      <c r="B52" s="31"/>
      <c r="C52" s="31"/>
      <c r="D52" s="31"/>
      <c r="E52" s="31"/>
      <c r="F52" s="3"/>
    </row>
    <row r="53" spans="1:6" ht="13">
      <c r="A53" s="4"/>
      <c r="B53" s="55" t="s">
        <v>392</v>
      </c>
      <c r="C53" s="53"/>
      <c r="D53" s="53"/>
      <c r="F53" s="16"/>
    </row>
    <row r="54" spans="1:6">
      <c r="A54" s="49"/>
      <c r="B54" s="34"/>
      <c r="C54" s="34"/>
      <c r="D54" s="34"/>
      <c r="E54" s="34"/>
      <c r="F54" s="49"/>
    </row>
  </sheetData>
  <pageMargins left="0.51181102362204722" right="0.51181102362204722" top="0.35433070866141736" bottom="0.35433070866141736" header="0.31496062992125984" footer="0.31496062992125984"/>
  <pageSetup scale="86" firstPageNumber="113" orientation="portrait" useFirstPageNumber="1" r:id="rId1"/>
  <headerFooter>
    <oddFooter>&amp;C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27"/>
  <sheetViews>
    <sheetView view="pageBreakPreview" topLeftCell="A12" zoomScaleNormal="100" zoomScaleSheetLayoutView="100" workbookViewId="0">
      <selection activeCell="F27" sqref="F27"/>
    </sheetView>
  </sheetViews>
  <sheetFormatPr defaultColWidth="8.9140625" defaultRowHeight="12.5"/>
  <cols>
    <col min="1" max="1" width="8" style="1" customWidth="1"/>
    <col min="2" max="2" width="47.25" style="1" customWidth="1"/>
    <col min="3" max="3" width="7.9140625" style="1" customWidth="1"/>
    <col min="4" max="4" width="10.08203125" style="1" customWidth="1"/>
    <col min="5" max="5" width="11.58203125" style="1" customWidth="1"/>
    <col min="6" max="6" width="12" style="1" customWidth="1"/>
    <col min="7" max="16384" width="8.9140625" style="1"/>
  </cols>
  <sheetData>
    <row r="1" spans="1:6" ht="12" customHeight="1">
      <c r="A1" s="51" t="s">
        <v>381</v>
      </c>
    </row>
    <row r="2" spans="1:6" ht="12" customHeight="1">
      <c r="A2" s="52" t="s">
        <v>588</v>
      </c>
    </row>
    <row r="3" spans="1:6" ht="12" customHeight="1">
      <c r="A3" s="51" t="s">
        <v>382</v>
      </c>
    </row>
    <row r="4" spans="1:6" ht="12" customHeight="1"/>
    <row r="5" spans="1:6" ht="13">
      <c r="A5" s="10" t="s">
        <v>0</v>
      </c>
      <c r="B5" s="10" t="s">
        <v>1</v>
      </c>
      <c r="C5" s="11" t="s">
        <v>2</v>
      </c>
      <c r="D5" s="11" t="s">
        <v>3</v>
      </c>
      <c r="E5" s="11" t="s">
        <v>4</v>
      </c>
      <c r="F5" s="11" t="s">
        <v>5</v>
      </c>
    </row>
    <row r="6" spans="1:6" ht="13">
      <c r="A6" s="8"/>
      <c r="B6" s="8"/>
      <c r="C6" s="26"/>
      <c r="D6" s="26"/>
      <c r="E6" s="26"/>
      <c r="F6" s="26"/>
    </row>
    <row r="7" spans="1:6" ht="13">
      <c r="A7" s="36"/>
      <c r="B7" s="9" t="s">
        <v>568</v>
      </c>
      <c r="C7" s="7"/>
      <c r="D7" s="7"/>
      <c r="E7" s="4"/>
      <c r="F7" s="4"/>
    </row>
    <row r="8" spans="1:6" ht="13">
      <c r="A8" s="4"/>
      <c r="B8" s="9" t="s">
        <v>46</v>
      </c>
      <c r="C8" s="7"/>
      <c r="D8" s="7"/>
      <c r="E8" s="4"/>
      <c r="F8" s="4"/>
    </row>
    <row r="9" spans="1:6" ht="13">
      <c r="A9" s="4"/>
      <c r="B9" s="9" t="s">
        <v>61</v>
      </c>
      <c r="C9" s="7"/>
      <c r="D9" s="7"/>
      <c r="E9" s="4"/>
      <c r="F9" s="4"/>
    </row>
    <row r="10" spans="1:6" ht="13">
      <c r="A10" s="4"/>
      <c r="B10" s="9" t="s">
        <v>570</v>
      </c>
      <c r="C10" s="7"/>
      <c r="D10" s="7"/>
      <c r="E10" s="4"/>
      <c r="F10" s="4"/>
    </row>
    <row r="11" spans="1:6">
      <c r="A11" s="4"/>
      <c r="B11" s="13"/>
      <c r="C11" s="7"/>
      <c r="D11" s="7"/>
      <c r="E11" s="4"/>
      <c r="F11" s="4"/>
    </row>
    <row r="12" spans="1:6" ht="120" customHeight="1">
      <c r="A12" s="143">
        <v>1</v>
      </c>
      <c r="B12" s="6" t="s">
        <v>498</v>
      </c>
      <c r="C12" s="7" t="s">
        <v>32</v>
      </c>
      <c r="D12" s="7">
        <v>1</v>
      </c>
      <c r="E12" s="16">
        <v>980000</v>
      </c>
      <c r="F12" s="16">
        <f>+D12*E12</f>
        <v>980000</v>
      </c>
    </row>
    <row r="13" spans="1:6">
      <c r="A13" s="142"/>
      <c r="B13" s="6"/>
      <c r="C13" s="7"/>
      <c r="D13" s="7"/>
      <c r="E13" s="16"/>
      <c r="F13" s="16"/>
    </row>
    <row r="14" spans="1:6" ht="13">
      <c r="A14" s="143"/>
      <c r="B14" s="21" t="s">
        <v>63</v>
      </c>
      <c r="C14" s="7"/>
      <c r="D14" s="7"/>
      <c r="E14" s="16"/>
      <c r="F14" s="16"/>
    </row>
    <row r="15" spans="1:6" ht="25">
      <c r="A15" s="143">
        <v>2</v>
      </c>
      <c r="B15" s="6" t="s">
        <v>566</v>
      </c>
      <c r="C15" s="7" t="s">
        <v>32</v>
      </c>
      <c r="D15" s="7">
        <v>1</v>
      </c>
      <c r="E15" s="16">
        <v>75000</v>
      </c>
      <c r="F15" s="16">
        <f>+D15*E15</f>
        <v>75000</v>
      </c>
    </row>
    <row r="16" spans="1:6" ht="37.5">
      <c r="A16" s="143">
        <v>3</v>
      </c>
      <c r="B16" s="6" t="s">
        <v>567</v>
      </c>
      <c r="C16" s="7" t="s">
        <v>32</v>
      </c>
      <c r="D16" s="7">
        <v>1</v>
      </c>
      <c r="E16" s="16">
        <v>50000</v>
      </c>
      <c r="F16" s="16">
        <f>+D16*E16</f>
        <v>50000</v>
      </c>
    </row>
    <row r="17" spans="1:6" ht="25">
      <c r="A17" s="142">
        <v>4</v>
      </c>
      <c r="B17" s="6" t="s">
        <v>499</v>
      </c>
      <c r="C17" s="7" t="s">
        <v>32</v>
      </c>
      <c r="D17" s="7">
        <v>1</v>
      </c>
      <c r="E17" s="16">
        <v>55000</v>
      </c>
      <c r="F17" s="16">
        <f>+D17*E17</f>
        <v>55000</v>
      </c>
    </row>
    <row r="18" spans="1:6">
      <c r="A18" s="133"/>
      <c r="B18" s="6"/>
      <c r="C18" s="7"/>
      <c r="D18" s="7"/>
      <c r="E18" s="16"/>
      <c r="F18" s="16"/>
    </row>
    <row r="19" spans="1:6">
      <c r="A19" s="133"/>
      <c r="B19" s="6"/>
      <c r="C19" s="7"/>
      <c r="D19" s="7"/>
      <c r="E19" s="16"/>
      <c r="F19" s="16"/>
    </row>
    <row r="20" spans="1:6">
      <c r="A20" s="133"/>
      <c r="B20" s="6"/>
      <c r="C20" s="7"/>
      <c r="D20" s="7"/>
      <c r="E20" s="16"/>
      <c r="F20" s="16"/>
    </row>
    <row r="21" spans="1:6">
      <c r="A21" s="133"/>
      <c r="B21" s="6"/>
      <c r="C21" s="7"/>
      <c r="D21" s="7"/>
      <c r="E21" s="16"/>
      <c r="F21" s="16"/>
    </row>
    <row r="22" spans="1:6">
      <c r="A22" s="133"/>
      <c r="B22" s="6"/>
      <c r="C22" s="7"/>
      <c r="D22" s="7"/>
      <c r="E22" s="16"/>
      <c r="F22" s="16"/>
    </row>
    <row r="23" spans="1:6">
      <c r="A23" s="133"/>
      <c r="B23" s="6"/>
      <c r="C23" s="7"/>
      <c r="D23" s="7"/>
      <c r="E23" s="16"/>
      <c r="F23" s="16"/>
    </row>
    <row r="24" spans="1:6">
      <c r="A24" s="133"/>
      <c r="B24" s="6"/>
      <c r="C24" s="7"/>
      <c r="D24" s="7"/>
      <c r="E24" s="16"/>
      <c r="F24" s="16"/>
    </row>
    <row r="25" spans="1:6">
      <c r="A25" s="133"/>
      <c r="B25" s="6"/>
      <c r="C25" s="7"/>
      <c r="D25" s="7"/>
      <c r="E25" s="16"/>
      <c r="F25" s="16"/>
    </row>
    <row r="26" spans="1:6">
      <c r="A26" s="7"/>
      <c r="B26" s="4"/>
      <c r="C26" s="4"/>
      <c r="D26" s="4"/>
      <c r="E26" s="4"/>
      <c r="F26" s="4"/>
    </row>
    <row r="27" spans="1:6">
      <c r="A27" s="2"/>
      <c r="B27" s="17"/>
      <c r="C27" s="18"/>
      <c r="D27" s="18"/>
      <c r="E27" s="19"/>
      <c r="F27" s="20"/>
    </row>
  </sheetData>
  <pageMargins left="0.70866141732283472" right="0.70866141732283472" top="0.74803149606299213" bottom="0.74803149606299213" header="0.31496062992125984" footer="0.31496062992125984"/>
  <pageSetup scale="93" firstPageNumber="114" orientation="portrait" useFirstPageNumber="1" r:id="rId1"/>
  <headerFooter>
    <oddFooter>&amp;C &amp;P</oddFooter>
  </headerFooter>
</worksheet>
</file>

<file path=docMetadata/LabelInfo.xml><?xml version="1.0" encoding="utf-8"?>
<clbl:labelList xmlns:clbl="http://schemas.microsoft.com/office/2020/mipLabelMetadata">
  <clbl:label id="{318b58f0-e818-46dc-8c14-df3934afce40}" enabled="1" method="Standard" siteId="{6d82b222-1f48-4c86-a01d-a42eabf69fe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3</vt:i4>
      </vt:variant>
    </vt:vector>
  </HeadingPairs>
  <TitlesOfParts>
    <vt:vector size="15" baseType="lpstr">
      <vt:lpstr>Preliminary and General</vt:lpstr>
      <vt:lpstr>Ablution Facilities</vt:lpstr>
      <vt:lpstr>Guard House</vt:lpstr>
      <vt:lpstr>Refurbishment of Ablution</vt:lpstr>
      <vt:lpstr>Sports Field</vt:lpstr>
      <vt:lpstr>Combi-Courts-6</vt:lpstr>
      <vt:lpstr>Water</vt:lpstr>
      <vt:lpstr>Sewer</vt:lpstr>
      <vt:lpstr>Fence</vt:lpstr>
      <vt:lpstr>Prov Sums</vt:lpstr>
      <vt:lpstr>Summary</vt:lpstr>
      <vt:lpstr>Tender Sum Form</vt:lpstr>
      <vt:lpstr>'Sports Field'!Print_Area</vt:lpstr>
      <vt:lpstr>Summary!Print_Area</vt:lpstr>
      <vt:lpstr>'Tender Sum Form'!Print_Area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Thomas Mulaudzi</dc:creator>
  <cp:lastModifiedBy>Phillip Mabasa</cp:lastModifiedBy>
  <cp:lastPrinted>2025-11-11T07:30:26Z</cp:lastPrinted>
  <dcterms:created xsi:type="dcterms:W3CDTF">2025-10-09T06:56:21Z</dcterms:created>
  <dcterms:modified xsi:type="dcterms:W3CDTF">2025-11-19T12:53:00Z</dcterms:modified>
</cp:coreProperties>
</file>